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sisfootballcomau-my.sharepoint.com/personal/design_thisisfootball_com_au/Documents/This is Football Australia/Team Files/1. Amelia/ORDER FORMS AND INVOICES/Order Forms/SR/"/>
    </mc:Choice>
  </mc:AlternateContent>
  <xr:revisionPtr revIDLastSave="0" documentId="8_{448ED86F-F05A-49C0-B127-B6AB83828076}" xr6:coauthVersionLast="47" xr6:coauthVersionMax="47" xr10:uidLastSave="{00000000-0000-0000-0000-000000000000}"/>
  <bookViews>
    <workbookView xWindow="-23148" yWindow="-108" windowWidth="23256" windowHeight="12576" xr2:uid="{43EE9BDA-EB15-450C-BAB3-945501FC38FD}"/>
  </bookViews>
  <sheets>
    <sheet name="2022 NIKE PRICING &amp; ORDER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E79" i="2"/>
  <c r="E78" i="2"/>
  <c r="E77" i="2"/>
  <c r="E76" i="2"/>
  <c r="E87" i="2"/>
  <c r="E86" i="2"/>
  <c r="E85" i="2"/>
  <c r="E84" i="2"/>
  <c r="E73" i="2"/>
  <c r="E71" i="2"/>
  <c r="E69" i="2"/>
  <c r="E67" i="2"/>
  <c r="E66" i="2"/>
  <c r="E64" i="2"/>
  <c r="E62" i="2"/>
  <c r="E61" i="2"/>
  <c r="E60" i="2"/>
  <c r="E58" i="2"/>
  <c r="E57" i="2"/>
  <c r="E54" i="2"/>
  <c r="E52" i="2"/>
  <c r="E50" i="2"/>
  <c r="E49" i="2"/>
  <c r="D49" i="2" s="1"/>
  <c r="E48" i="2"/>
  <c r="E47" i="2"/>
  <c r="E45" i="2"/>
  <c r="E44" i="2"/>
  <c r="E42" i="2"/>
  <c r="E40" i="2"/>
  <c r="E38" i="2"/>
  <c r="E37" i="2"/>
  <c r="E36" i="2"/>
  <c r="D36" i="2" s="1"/>
  <c r="E35" i="2"/>
  <c r="E33" i="2"/>
  <c r="E31" i="2"/>
  <c r="E30" i="2"/>
  <c r="E27" i="2"/>
  <c r="E26" i="2"/>
  <c r="E23" i="2"/>
  <c r="E22" i="2"/>
  <c r="E17" i="2"/>
  <c r="E16" i="2"/>
  <c r="E15" i="2"/>
  <c r="E12" i="2"/>
  <c r="E11" i="2"/>
  <c r="E10" i="2"/>
  <c r="E9" i="2"/>
  <c r="E8" i="2"/>
  <c r="D30" i="2" l="1"/>
  <c r="D27" i="2"/>
  <c r="D60" i="2" l="1"/>
  <c r="D76" i="2"/>
  <c r="D62" i="2"/>
  <c r="D44" i="2"/>
  <c r="D54" i="2" l="1"/>
  <c r="D11" i="2"/>
  <c r="D10" i="2"/>
  <c r="D48" i="2" l="1"/>
  <c r="D87" i="2"/>
  <c r="D86" i="2"/>
  <c r="D85" i="2"/>
  <c r="D84" i="2"/>
  <c r="D31" i="2"/>
  <c r="D79" i="2"/>
  <c r="D78" i="2"/>
  <c r="D77" i="2"/>
  <c r="D73" i="2"/>
  <c r="D71" i="2"/>
  <c r="D69" i="2"/>
  <c r="D67" i="2"/>
  <c r="D66" i="2"/>
  <c r="D61" i="2"/>
  <c r="D58" i="2"/>
  <c r="D57" i="2"/>
  <c r="D50" i="2"/>
  <c r="D47" i="2"/>
  <c r="D45" i="2"/>
  <c r="D42" i="2"/>
  <c r="D40" i="2"/>
  <c r="D38" i="2"/>
  <c r="D37" i="2"/>
  <c r="D35" i="2"/>
  <c r="D33" i="2"/>
  <c r="D52" i="2"/>
  <c r="D26" i="2"/>
  <c r="D23" i="2"/>
  <c r="D22" i="2"/>
  <c r="D17" i="2"/>
  <c r="D16" i="2"/>
  <c r="D15" i="2"/>
  <c r="D12" i="2"/>
  <c r="D9" i="2"/>
  <c r="D8" i="2"/>
  <c r="D64" i="2"/>
  <c r="D94" i="2" l="1"/>
  <c r="D95" i="2" s="1"/>
</calcChain>
</file>

<file path=xl/sharedStrings.xml><?xml version="1.0" encoding="utf-8"?>
<sst xmlns="http://schemas.openxmlformats.org/spreadsheetml/2006/main" count="310" uniqueCount="211">
  <si>
    <t>UNIT PRICE</t>
  </si>
  <si>
    <t>QTY</t>
  </si>
  <si>
    <t>SUB TOTAL</t>
  </si>
  <si>
    <t>FREIGHT</t>
  </si>
  <si>
    <t>TBC</t>
  </si>
  <si>
    <t>FACTORY 12 / 148 CHESTERVILLE ROAD</t>
  </si>
  <si>
    <t>GST</t>
  </si>
  <si>
    <t>CHELTENHAM   VIC   3192</t>
  </si>
  <si>
    <t>TOTAL</t>
  </si>
  <si>
    <t>CREDIT MOTO (EFTPOS OVER THE PHONE) = PAYMENT OPTION AS WELL</t>
  </si>
  <si>
    <t>UNIT TOTAL</t>
  </si>
  <si>
    <t>INVOICE NO #</t>
  </si>
  <si>
    <t>INVOICE DATE</t>
  </si>
  <si>
    <t>AMOUNT PAYABLE FOR SHIPPING TO NOMINATED ADDRESS (AS BELOW)</t>
  </si>
  <si>
    <t>S</t>
  </si>
  <si>
    <t>M</t>
  </si>
  <si>
    <t>L</t>
  </si>
  <si>
    <t>XL</t>
  </si>
  <si>
    <t>2XL</t>
  </si>
  <si>
    <t>CODE</t>
  </si>
  <si>
    <t>ADDITIONAL LOGOING = TBC</t>
  </si>
  <si>
    <t>BUSINESS DELIVERY ADDRESS - FOR SECURITY, RECEIPT &amp; SIGNATURE</t>
  </si>
  <si>
    <t>SPONSOR LOGO = TBC</t>
  </si>
  <si>
    <t>CREST LOGO = TBC</t>
  </si>
  <si>
    <t>EMBROIDERY &amp; HEAT-PRESS REQUIREMENTS</t>
  </si>
  <si>
    <t>COLOUR</t>
  </si>
  <si>
    <t>8"INCH NUMBERS (1 to 99) - FONT = TBC</t>
  </si>
  <si>
    <t>TS TBC</t>
  </si>
  <si>
    <t>DATE / DETAILS TO RECEIVE THIS ORDER BY</t>
  </si>
  <si>
    <t>YXS</t>
  </si>
  <si>
    <t>YS</t>
  </si>
  <si>
    <t>YM</t>
  </si>
  <si>
    <t>YL</t>
  </si>
  <si>
    <t>YXL</t>
  </si>
  <si>
    <t>N/A IN JUNIORS</t>
  </si>
  <si>
    <t>STOCK LEVEL INFORMATION</t>
  </si>
  <si>
    <t>PARK 20 POLO'S</t>
  </si>
  <si>
    <t>PARK 20 HOODIES</t>
  </si>
  <si>
    <t>PARK 20 TRACK JACKETS</t>
  </si>
  <si>
    <t>PARK 20 TRACK PANTS</t>
  </si>
  <si>
    <t>TIEMPO PREMIER</t>
  </si>
  <si>
    <t>DRI-FIT CHALLENGE 3</t>
  </si>
  <si>
    <t>STRIPED DIVISION 4</t>
  </si>
  <si>
    <t>ACADEMY 18</t>
  </si>
  <si>
    <t>WXS</t>
  </si>
  <si>
    <t>WS</t>
  </si>
  <si>
    <t>WM</t>
  </si>
  <si>
    <t>WL</t>
  </si>
  <si>
    <t>WXL</t>
  </si>
  <si>
    <t>LONG SLEEVE JERSEYS - PARK 7</t>
  </si>
  <si>
    <t>NIKE GOAL KEEPING</t>
  </si>
  <si>
    <t>NIKE SOCKS</t>
  </si>
  <si>
    <t>13-3Y</t>
  </si>
  <si>
    <t>3-5Y</t>
  </si>
  <si>
    <t>6--8</t>
  </si>
  <si>
    <t>8--12</t>
  </si>
  <si>
    <t>12--15</t>
  </si>
  <si>
    <t>19/21</t>
  </si>
  <si>
    <t>21/24</t>
  </si>
  <si>
    <t>24/27</t>
  </si>
  <si>
    <t>27/30</t>
  </si>
  <si>
    <t>30/33</t>
  </si>
  <si>
    <t>XS</t>
  </si>
  <si>
    <t>Equilavent Sizing in Centimetres</t>
  </si>
  <si>
    <t>PERFORMANCE STIRRUPS</t>
  </si>
  <si>
    <t xml:space="preserve">JERSEYS - PARK GOALIE 4 </t>
  </si>
  <si>
    <t>CLASSIC 2 OTC CUSHION</t>
  </si>
  <si>
    <t>NIKE OFF-FIELD</t>
  </si>
  <si>
    <t>ACADEMY 19 RAIN JACKETS</t>
  </si>
  <si>
    <t>TRAINING BIBS</t>
  </si>
  <si>
    <t>J S/M</t>
  </si>
  <si>
    <t>S L/XL</t>
  </si>
  <si>
    <t>ACADEMY TEAM DUFFLE BAGS</t>
  </si>
  <si>
    <t>NIKE BIBS, BAGS, GUARDS &amp; GLOVES</t>
  </si>
  <si>
    <t>GUARD STAYS 2</t>
  </si>
  <si>
    <t>J GUARDS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</si>
  <si>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</si>
  <si>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</si>
  <si>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</si>
  <si>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</si>
  <si>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</si>
  <si>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</si>
  <si>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</si>
  <si>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</si>
  <si>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</si>
  <si>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HYPERWARM ACADEMY GLOVES - BLACK</t>
  </si>
  <si>
    <t>CU1589-010</t>
  </si>
  <si>
    <t>NIKE FOOTBALLS &amp; FUTSALS</t>
  </si>
  <si>
    <t>ACADEMY TEAM FOOTBALLS</t>
  </si>
  <si>
    <t>PITCH TEAM FOOTBALLS</t>
  </si>
  <si>
    <r>
      <rPr>
        <b/>
        <sz val="18"/>
        <color theme="0"/>
        <rFont val="Calibri"/>
        <family val="2"/>
        <scheme val="minor"/>
      </rPr>
      <t>RESIDENTIAL</t>
    </r>
    <r>
      <rPr>
        <b/>
        <sz val="16"/>
        <color theme="3" tint="-0.499984740745262"/>
        <rFont val="Calibri"/>
        <family val="2"/>
        <scheme val="minor"/>
      </rPr>
      <t xml:space="preserve"> ADDRESSES WILL UNFORTUNATELY ATTRACT THE FOLLOWING ADDITIONAL FREIGHT CHARGES</t>
    </r>
  </si>
  <si>
    <t>LOCATION / DETAILS</t>
  </si>
  <si>
    <t>CENTRED BACK OF JERSEYS</t>
  </si>
  <si>
    <t>LEFT CHEST POCKET = OPPOSITE NIKE SWOOSH</t>
  </si>
  <si>
    <t>PARK DERBY 3</t>
  </si>
  <si>
    <t>CW3833-</t>
  </si>
  <si>
    <t>BV6738-</t>
  </si>
  <si>
    <t>CW3819-</t>
  </si>
  <si>
    <t>894111-</t>
  </si>
  <si>
    <t>893750-</t>
  </si>
  <si>
    <t>BV6703-</t>
  </si>
  <si>
    <t>CW3813-</t>
  </si>
  <si>
    <t>894230-</t>
  </si>
  <si>
    <t>893693-</t>
  </si>
  <si>
    <t>CW3826-</t>
  </si>
  <si>
    <t>BV6706-</t>
  </si>
  <si>
    <t>SX5728-</t>
  </si>
  <si>
    <t>SX5731-</t>
  </si>
  <si>
    <t>CJ6072-</t>
  </si>
  <si>
    <t>CJ6066-</t>
  </si>
  <si>
    <t>DRY POCKETED SHORTS - BLACK</t>
  </si>
  <si>
    <t>AA0737-010</t>
  </si>
  <si>
    <t>BV6903-</t>
  </si>
  <si>
    <t>AV2611-</t>
  </si>
  <si>
    <t>CW6112-</t>
  </si>
  <si>
    <t>BV6906-</t>
  </si>
  <si>
    <t>BV6902-</t>
  </si>
  <si>
    <t>CW6896-</t>
  </si>
  <si>
    <t>AO1511-</t>
  </si>
  <si>
    <t>CW6159-</t>
  </si>
  <si>
    <t>AO1503-</t>
  </si>
  <si>
    <t>BV6879-</t>
  </si>
  <si>
    <t>AV2609-</t>
  </si>
  <si>
    <t>CW6110-</t>
  </si>
  <si>
    <t>BV6885-</t>
  </si>
  <si>
    <t>BV6877-</t>
  </si>
  <si>
    <t>CW6894-</t>
  </si>
  <si>
    <t>AO1512-</t>
  </si>
  <si>
    <t>CW6156-</t>
  </si>
  <si>
    <t>CW6157-</t>
  </si>
  <si>
    <t>910936-</t>
  </si>
  <si>
    <t>CU8090-</t>
  </si>
  <si>
    <t>SE0047-</t>
  </si>
  <si>
    <t>SP0040-</t>
  </si>
  <si>
    <t>CU8047-</t>
  </si>
  <si>
    <t>ACADEMY 21 MIDLAYER TOPS</t>
  </si>
  <si>
    <t>NIKE WOMEN'S, YOUTH &amp; MEN'S PARK RANGE</t>
  </si>
  <si>
    <t>N/A IN WOMEN'S</t>
  </si>
  <si>
    <t>CV2653-</t>
  </si>
  <si>
    <t>CW6902-</t>
  </si>
  <si>
    <t>CW6904-</t>
  </si>
  <si>
    <t>PARK 20 FLEECE CREW JUMPERS</t>
  </si>
  <si>
    <t>CW3845-</t>
  </si>
  <si>
    <t>PARK 20 RAIN JACKETS</t>
  </si>
  <si>
    <t>BV6904-</t>
  </si>
  <si>
    <t>BV6881-</t>
  </si>
  <si>
    <t>ACADEMY 19 STADIUM JACKETS</t>
  </si>
  <si>
    <t>AO1501-</t>
  </si>
  <si>
    <t>PARK 20 STADIUM JACKETS (LONG)</t>
  </si>
  <si>
    <t>PARK 20 THERMA JACKETS</t>
  </si>
  <si>
    <t>BV6899-</t>
  </si>
  <si>
    <t>BV6891-</t>
  </si>
  <si>
    <t>ACADEMY 21 TRACK PANTS</t>
  </si>
  <si>
    <t>CW6124-</t>
  </si>
  <si>
    <t>CW6122-</t>
  </si>
  <si>
    <t>DRI-FIT PARK BASELAYER</t>
  </si>
  <si>
    <t>DA2571-</t>
  </si>
  <si>
    <t>BA5200-010</t>
  </si>
  <si>
    <t>CLUB TEAM FOOTBALL BAGS - BLACK</t>
  </si>
  <si>
    <t>FLIGHT OMB FOOTBALLS</t>
  </si>
  <si>
    <t>DC1496-</t>
  </si>
  <si>
    <t>DH9796-</t>
  </si>
  <si>
    <t>NIKE YOUTH &amp; MEN'S JERSEYS</t>
  </si>
  <si>
    <t>UNIT PRICING BELOW = GST EXCLUSIVE - VALID UNTIL 30th JUNE 2022 &amp; SUBJECT TO MARKET CHANGE</t>
  </si>
  <si>
    <t>ASAP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</si>
  <si>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</si>
  <si>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</si>
  <si>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</si>
  <si>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</si>
  <si>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</si>
  <si>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 xml:space="preserve">COMPANY NAME:   </t>
  </si>
  <si>
    <t>DRIVER TO RECEPTION, DISPATCH etc from 9am to 5pm / Mon to Fri = TBC</t>
  </si>
  <si>
    <t xml:space="preserve">TRACKING = TBC - </t>
  </si>
  <si>
    <t>TAX INVOICE # QUOTE - 2022 NIKE TEAM WEAR PRICING &amp; ORDER FORM</t>
  </si>
  <si>
    <t>Under 30 Kg's = $18  /  30 to 100 Kg's = $55  /  Over 100 Kg's = $175 - BASED ON BOTH CUBIC &amp; ACTUAL WEIGHT - WHICHEVER IS GREATER</t>
  </si>
  <si>
    <t>Men's US Shoe Equivalent Sizing</t>
  </si>
  <si>
    <t>PACKS of 3 - PARK 20 BIBS</t>
  </si>
  <si>
    <t>GARDIEN PADDED GK SHORTS - BLACK</t>
  </si>
  <si>
    <t>CV0053-010</t>
  </si>
  <si>
    <t>N/A IN JUNIORS or MEN'S</t>
  </si>
  <si>
    <t>CU3206-</t>
  </si>
  <si>
    <r>
      <rPr>
        <b/>
        <sz val="14"/>
        <color rgb="FFFF0000"/>
        <rFont val="Calibri"/>
        <family val="2"/>
        <scheme val="minor"/>
      </rPr>
      <t>WOMEN'S</t>
    </r>
    <r>
      <rPr>
        <b/>
        <sz val="14"/>
        <rFont val="Calibri"/>
        <family val="2"/>
        <scheme val="minor"/>
      </rPr>
      <t xml:space="preserve"> FOOTBALL POLO'S</t>
    </r>
  </si>
  <si>
    <t>REPEL WOVEN TRACK JACKETS</t>
  </si>
  <si>
    <t>WOMEN'S PARK 20 WINTER JACKETS - BLACK</t>
  </si>
  <si>
    <t>DC8036-010</t>
  </si>
  <si>
    <t>SP2120-013</t>
  </si>
  <si>
    <t>MERCURIAL LITE GUARDS - BLACK</t>
  </si>
  <si>
    <t>YOUTH - GOALKEEPER MATCH GLOVES - BLACK</t>
  </si>
  <si>
    <t>ADULT - GOALKEEPER MATCH GLOVES - BLACK</t>
  </si>
  <si>
    <t>CQ7795-010</t>
  </si>
  <si>
    <t>CQ7799-010</t>
  </si>
  <si>
    <t>CU8053-100</t>
  </si>
  <si>
    <t>CLUB TEAM ELITE FOOTBALLS - WHITE/BLACK</t>
  </si>
  <si>
    <r>
      <t xml:space="preserve">ORDERS OVER $500 WILL BE SENT FREIGHT FREE OF CHARGE TO YOUR NOMINATED </t>
    </r>
    <r>
      <rPr>
        <b/>
        <sz val="18"/>
        <color theme="0"/>
        <rFont val="Calibri"/>
        <family val="2"/>
        <scheme val="minor"/>
      </rPr>
      <t>BUSINESS</t>
    </r>
    <r>
      <rPr>
        <b/>
        <sz val="16"/>
        <color theme="3" tint="-0.499984740745262"/>
        <rFont val="Calibri"/>
        <family val="2"/>
        <scheme val="minor"/>
      </rPr>
      <t xml:space="preserve"> ADDRESS - UNDER $500 = FREIGHT QUOTE ON REQUEST</t>
    </r>
  </si>
  <si>
    <r>
      <rPr>
        <b/>
        <u/>
        <sz val="14"/>
        <color rgb="FFFF0000"/>
        <rFont val="Calibri"/>
        <family val="2"/>
        <scheme val="minor"/>
      </rPr>
      <t>22 LITRE</t>
    </r>
    <r>
      <rPr>
        <b/>
        <sz val="14"/>
        <rFont val="Calibri"/>
        <family val="2"/>
        <scheme val="minor"/>
      </rPr>
      <t xml:space="preserve"> - ACADEMY TEAM SOCCER BACKPACKS</t>
    </r>
  </si>
  <si>
    <t>JERSEYS - PARK 7</t>
  </si>
  <si>
    <t>SHORTS - PARK 3</t>
  </si>
  <si>
    <t>BV6741-</t>
  </si>
  <si>
    <t>BV6865-</t>
  </si>
  <si>
    <t>BV6708-</t>
  </si>
  <si>
    <t>BV6855-</t>
  </si>
  <si>
    <t>BV6728-</t>
  </si>
  <si>
    <t>BV6860-</t>
  </si>
  <si>
    <t>ACCOUNT NAME:   THIS IS FOOTBALL AUSTRALIA PTY LTD     /     BANK:   ANZ</t>
  </si>
  <si>
    <t>BSB  #  013 410</t>
  </si>
  <si>
    <t>ACCOUNT NUMBER  #  454176684</t>
  </si>
  <si>
    <t>From: THIS IS FOOTBALL AUSTRALIA PTY LTD</t>
  </si>
  <si>
    <t>ABN: 54 159 175 176</t>
  </si>
  <si>
    <t>Ph: 03 9555 4035</t>
  </si>
  <si>
    <t>E: Scott@thisisfootball.com.au</t>
  </si>
  <si>
    <t>W: www.thisisfootball.com.au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</si>
</sst>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5" tint="0.7999816888943144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5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44" fontId="6" fillId="3" borderId="3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44" fontId="16" fillId="4" borderId="3" xfId="1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164" fontId="9" fillId="9" borderId="3" xfId="3" applyNumberFormat="1" applyFont="1" applyFill="1" applyBorder="1" applyAlignment="1">
      <alignment horizontal="center" vertical="center"/>
    </xf>
    <xf numFmtId="44" fontId="6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/>
    </xf>
    <xf numFmtId="15" fontId="6" fillId="3" borderId="3" xfId="0" applyNumberFormat="1" applyFont="1" applyFill="1" applyBorder="1" applyAlignment="1">
      <alignment horizontal="center" vertical="center"/>
    </xf>
    <xf numFmtId="44" fontId="7" fillId="12" borderId="3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3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5" fillId="16" borderId="3" xfId="0" applyFont="1" applyFill="1" applyBorder="1" applyAlignment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16" borderId="4" xfId="0" applyFont="1" applyFill="1" applyBorder="1" applyAlignment="1">
      <alignment horizontal="center" vertical="center"/>
    </xf>
    <xf numFmtId="9" fontId="6" fillId="0" borderId="0" xfId="4" applyFont="1" applyAlignment="1">
      <alignment horizontal="center" vertical="center"/>
    </xf>
    <xf numFmtId="0" fontId="26" fillId="3" borderId="7" xfId="2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5" fillId="11" borderId="4" xfId="0" applyFont="1" applyFill="1" applyBorder="1" applyAlignment="1">
      <alignment horizontal="center" vertical="center"/>
    </xf>
    <xf numFmtId="9" fontId="13" fillId="0" borderId="0" xfId="4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7" fillId="17" borderId="3" xfId="0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left"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44" fontId="11" fillId="16" borderId="1" xfId="1" applyNumberFormat="1" applyFont="1" applyFill="1" applyBorder="1" applyAlignment="1">
      <alignment horizontal="center" vertical="center"/>
    </xf>
    <xf numFmtId="44" fontId="11" fillId="16" borderId="2" xfId="1" applyNumberFormat="1" applyFont="1" applyFill="1" applyBorder="1" applyAlignment="1">
      <alignment horizontal="center" vertical="center"/>
    </xf>
    <xf numFmtId="44" fontId="11" fillId="16" borderId="5" xfId="1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44" fontId="24" fillId="15" borderId="3" xfId="1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/>
    </xf>
    <xf numFmtId="0" fontId="9" fillId="9" borderId="5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/>
    </xf>
    <xf numFmtId="0" fontId="9" fillId="5" borderId="5" xfId="3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7" fillId="7" borderId="3" xfId="3" applyFont="1" applyFill="1" applyBorder="1" applyAlignment="1" applyProtection="1">
      <alignment horizontal="center" vertical="center"/>
      <protection locked="0"/>
    </xf>
    <xf numFmtId="0" fontId="7" fillId="6" borderId="3" xfId="3" applyFont="1" applyFill="1" applyBorder="1" applyAlignment="1" applyProtection="1">
      <alignment horizontal="center" vertical="center"/>
      <protection locked="0"/>
    </xf>
    <xf numFmtId="0" fontId="3" fillId="8" borderId="3" xfId="3" applyFont="1" applyFill="1" applyBorder="1" applyAlignment="1">
      <alignment horizontal="center" vertical="center"/>
    </xf>
    <xf numFmtId="0" fontId="7" fillId="6" borderId="3" xfId="3" applyFont="1" applyFill="1" applyBorder="1" applyAlignment="1">
      <alignment horizontal="center" vertical="center"/>
    </xf>
  </cellXfs>
  <cellStyles count="5">
    <cellStyle name="Comma" xfId="1" builtinId="3"/>
    <cellStyle name="Excel Built-in Normal" xfId="3" xr:uid="{C577A6D7-B480-478A-AED9-F77F9CDD6539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CCFF33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393E-6C1E-4174-ADC2-659458197669}">
  <sheetPr>
    <pageSetUpPr fitToPage="1"/>
  </sheetPr>
  <dimension ref="B1:W115"/>
  <sheetViews>
    <sheetView tabSelected="1" topLeftCell="A13" zoomScale="75" zoomScaleNormal="75" workbookViewId="0">
      <selection activeCell="I95" sqref="I95"/>
    </sheetView>
  </sheetViews>
  <sheetFormatPr defaultColWidth="1.5546875" defaultRowHeight="14.4" x14ac:dyDescent="0.3"/>
  <cols>
    <col min="1" max="1" width="1.5546875" style="1"/>
    <col min="2" max="2" width="64.109375" style="1" bestFit="1" customWidth="1"/>
    <col min="3" max="4" width="15.5546875" style="1" customWidth="1"/>
    <col min="5" max="5" width="2.33203125" style="1" bestFit="1" customWidth="1"/>
    <col min="6" max="6" width="15.5546875" style="1" bestFit="1" customWidth="1"/>
    <col min="7" max="11" width="8.33203125" style="1" customWidth="1"/>
    <col min="12" max="12" width="15.6640625" style="1" bestFit="1" customWidth="1"/>
    <col min="13" max="17" width="8.33203125" style="1" customWidth="1"/>
    <col min="18" max="18" width="15.44140625" style="1" bestFit="1" customWidth="1"/>
    <col min="19" max="23" width="8.33203125" style="1" customWidth="1"/>
    <col min="24" max="16384" width="1.5546875" style="1"/>
  </cols>
  <sheetData>
    <row r="1" spans="2:23" s="17" customFormat="1" ht="28.8" x14ac:dyDescent="0.3">
      <c r="B1" s="60" t="s">
        <v>173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s="23" customFormat="1" ht="23.4" x14ac:dyDescent="0.3">
      <c r="B2" s="61" t="s">
        <v>163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2:23" s="23" customFormat="1" ht="23.4" x14ac:dyDescent="0.3">
      <c r="B3" s="62" t="s">
        <v>193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2:23" s="23" customFormat="1" ht="23.4" x14ac:dyDescent="0.3">
      <c r="B4" s="62" t="s">
        <v>90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2:23" s="23" customFormat="1" ht="23.4" x14ac:dyDescent="0.3">
      <c r="B5" s="62" t="s">
        <v>174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2:23" s="11" customFormat="1" ht="6.6" x14ac:dyDescent="0.3"/>
    <row r="7" spans="2:23" s="13" customFormat="1" ht="21.6" thickBot="1" x14ac:dyDescent="0.35">
      <c r="B7" s="31" t="s">
        <v>162</v>
      </c>
      <c r="C7" s="15" t="s">
        <v>0</v>
      </c>
      <c r="D7" s="16" t="s">
        <v>10</v>
      </c>
      <c r="E7" s="50"/>
      <c r="F7" s="16" t="s">
        <v>19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16" t="s">
        <v>19</v>
      </c>
      <c r="M7" s="29" t="s">
        <v>14</v>
      </c>
      <c r="N7" s="29" t="s">
        <v>15</v>
      </c>
      <c r="O7" s="29" t="s">
        <v>16</v>
      </c>
      <c r="P7" s="29" t="s">
        <v>17</v>
      </c>
      <c r="Q7" s="29" t="s">
        <v>18</v>
      </c>
    </row>
    <row r="8" spans="2:23" s="13" customFormat="1" ht="21.6" thickBot="1" x14ac:dyDescent="0.35">
      <c r="B8" s="22" t="s">
        <v>41</v>
      </c>
      <c r="C8" s="8">
        <v>32.5</v>
      </c>
      <c r="D8" s="2">
        <f t="shared" ref="D8:D26" si="0">C8*E8</f>
        <v>0</v>
      </c>
      <c r="E8" s="51">
        <f>SUM(G8:K8,M8:Q8)</f>
        <v>0</v>
      </c>
      <c r="F8" s="41" t="s">
        <v>96</v>
      </c>
      <c r="G8" s="30"/>
      <c r="H8" s="30"/>
      <c r="I8" s="30"/>
      <c r="J8" s="30"/>
      <c r="K8" s="30"/>
      <c r="L8" s="41" t="s">
        <v>100</v>
      </c>
      <c r="M8" s="30"/>
      <c r="N8" s="30"/>
      <c r="O8" s="30"/>
      <c r="P8" s="30"/>
      <c r="Q8" s="30"/>
    </row>
    <row r="9" spans="2:23" s="13" customFormat="1" ht="21.6" thickBot="1" x14ac:dyDescent="0.35">
      <c r="B9" s="35" t="s">
        <v>42</v>
      </c>
      <c r="C9" s="8">
        <v>31.200000000000003</v>
      </c>
      <c r="D9" s="2">
        <f t="shared" si="0"/>
        <v>0</v>
      </c>
      <c r="E9" s="51">
        <f>SUM(G9:K9,M9:Q9)</f>
        <v>0</v>
      </c>
      <c r="F9" s="41" t="s">
        <v>97</v>
      </c>
      <c r="G9" s="30"/>
      <c r="H9" s="30"/>
      <c r="I9" s="30"/>
      <c r="J9" s="30"/>
      <c r="K9" s="30"/>
      <c r="L9" s="41" t="s">
        <v>101</v>
      </c>
      <c r="M9" s="30"/>
      <c r="N9" s="30"/>
      <c r="O9" s="30"/>
      <c r="P9" s="30"/>
      <c r="Q9" s="30"/>
    </row>
    <row r="10" spans="2:23" s="13" customFormat="1" ht="21.6" thickBot="1" x14ac:dyDescent="0.35">
      <c r="B10" s="22" t="s">
        <v>40</v>
      </c>
      <c r="C10" s="8">
        <v>26</v>
      </c>
      <c r="D10" s="2">
        <f>C10*E10</f>
        <v>0</v>
      </c>
      <c r="E10" s="51">
        <f>SUM(G10:K10,M10:Q10)</f>
        <v>0</v>
      </c>
      <c r="F10" s="41" t="s">
        <v>98</v>
      </c>
      <c r="G10" s="30"/>
      <c r="H10" s="30"/>
      <c r="I10" s="30"/>
      <c r="J10" s="30"/>
      <c r="K10" s="30"/>
      <c r="L10" s="41" t="s">
        <v>102</v>
      </c>
      <c r="M10" s="30"/>
      <c r="N10" s="30"/>
      <c r="O10" s="30"/>
      <c r="P10" s="30"/>
      <c r="Q10" s="30"/>
    </row>
    <row r="11" spans="2:23" s="13" customFormat="1" ht="21.6" thickBot="1" x14ac:dyDescent="0.35">
      <c r="B11" s="22" t="s">
        <v>94</v>
      </c>
      <c r="C11" s="8">
        <v>26</v>
      </c>
      <c r="D11" s="2">
        <f>C11*E11</f>
        <v>0</v>
      </c>
      <c r="E11" s="51">
        <f>SUM(G11:K11,M11:Q11)</f>
        <v>0</v>
      </c>
      <c r="F11" s="41" t="s">
        <v>95</v>
      </c>
      <c r="G11" s="30"/>
      <c r="H11" s="30"/>
      <c r="I11" s="30"/>
      <c r="J11" s="30"/>
      <c r="K11" s="30"/>
      <c r="L11" s="41" t="s">
        <v>104</v>
      </c>
      <c r="M11" s="30"/>
      <c r="N11" s="30"/>
      <c r="O11" s="30"/>
      <c r="P11" s="30"/>
      <c r="Q11" s="30"/>
    </row>
    <row r="12" spans="2:23" s="13" customFormat="1" ht="21.6" thickBot="1" x14ac:dyDescent="0.35">
      <c r="B12" s="22" t="s">
        <v>43</v>
      </c>
      <c r="C12" s="8">
        <v>19.5</v>
      </c>
      <c r="D12" s="2">
        <f t="shared" si="0"/>
        <v>0</v>
      </c>
      <c r="E12" s="51">
        <f>SUM(G12:K12,M12:Q12)</f>
        <v>0</v>
      </c>
      <c r="F12" s="41" t="s">
        <v>99</v>
      </c>
      <c r="G12" s="30"/>
      <c r="H12" s="30"/>
      <c r="I12" s="30"/>
      <c r="J12" s="30"/>
      <c r="K12" s="30"/>
      <c r="L12" s="41" t="s">
        <v>103</v>
      </c>
      <c r="M12" s="30"/>
      <c r="N12" s="30"/>
      <c r="O12" s="30"/>
      <c r="P12" s="30"/>
      <c r="Q12" s="30"/>
    </row>
    <row r="13" spans="2:23" s="11" customFormat="1" ht="6.6" x14ac:dyDescent="0.3"/>
    <row r="14" spans="2:23" s="13" customFormat="1" ht="21.6" thickBot="1" x14ac:dyDescent="0.35">
      <c r="B14" s="31" t="s">
        <v>136</v>
      </c>
      <c r="C14" s="15" t="s">
        <v>0</v>
      </c>
      <c r="D14" s="16" t="s">
        <v>10</v>
      </c>
      <c r="E14" s="50"/>
      <c r="F14" s="16" t="s">
        <v>19</v>
      </c>
      <c r="G14" s="56" t="s">
        <v>29</v>
      </c>
      <c r="H14" s="56" t="s">
        <v>30</v>
      </c>
      <c r="I14" s="18" t="s">
        <v>31</v>
      </c>
      <c r="J14" s="18" t="s">
        <v>32</v>
      </c>
      <c r="K14" s="18" t="s">
        <v>33</v>
      </c>
      <c r="L14" s="16" t="s">
        <v>19</v>
      </c>
      <c r="M14" s="29" t="s">
        <v>14</v>
      </c>
      <c r="N14" s="29" t="s">
        <v>15</v>
      </c>
      <c r="O14" s="29" t="s">
        <v>16</v>
      </c>
      <c r="P14" s="29" t="s">
        <v>17</v>
      </c>
      <c r="Q14" s="29" t="s">
        <v>18</v>
      </c>
      <c r="R14" s="16" t="s">
        <v>19</v>
      </c>
      <c r="S14" s="37" t="s">
        <v>44</v>
      </c>
      <c r="T14" s="37" t="s">
        <v>45</v>
      </c>
      <c r="U14" s="37" t="s">
        <v>46</v>
      </c>
      <c r="V14" s="37" t="s">
        <v>47</v>
      </c>
      <c r="W14" s="37" t="s">
        <v>48</v>
      </c>
    </row>
    <row r="15" spans="2:23" s="13" customFormat="1" ht="21.6" thickBot="1" x14ac:dyDescent="0.35">
      <c r="B15" s="22" t="s">
        <v>195</v>
      </c>
      <c r="C15" s="8">
        <v>21.45</v>
      </c>
      <c r="D15" s="2">
        <f t="shared" si="0"/>
        <v>0</v>
      </c>
      <c r="E15" s="51">
        <f>SUM(G15:K15,M15:Q15,S15:W15)</f>
        <v>0</v>
      </c>
      <c r="F15" s="41" t="s">
        <v>197</v>
      </c>
      <c r="G15" s="30"/>
      <c r="H15" s="30"/>
      <c r="I15" s="30"/>
      <c r="J15" s="30"/>
      <c r="K15" s="30"/>
      <c r="L15" s="41" t="s">
        <v>199</v>
      </c>
      <c r="M15" s="30"/>
      <c r="N15" s="30"/>
      <c r="O15" s="30"/>
      <c r="P15" s="30"/>
      <c r="Q15" s="30"/>
      <c r="R15" s="41" t="s">
        <v>201</v>
      </c>
      <c r="S15" s="30"/>
      <c r="T15" s="30"/>
      <c r="U15" s="30"/>
      <c r="V15" s="30"/>
      <c r="W15" s="30"/>
    </row>
    <row r="16" spans="2:23" s="13" customFormat="1" ht="21.6" thickBot="1" x14ac:dyDescent="0.35">
      <c r="B16" s="22" t="s">
        <v>49</v>
      </c>
      <c r="C16" s="8">
        <v>27.3</v>
      </c>
      <c r="D16" s="2">
        <f t="shared" si="0"/>
        <v>0</v>
      </c>
      <c r="E16" s="51">
        <f>SUM(M16:Q16)</f>
        <v>0</v>
      </c>
      <c r="F16" s="67" t="s">
        <v>34</v>
      </c>
      <c r="G16" s="68"/>
      <c r="H16" s="68"/>
      <c r="I16" s="68"/>
      <c r="J16" s="68"/>
      <c r="K16" s="68"/>
      <c r="L16" s="41" t="s">
        <v>105</v>
      </c>
      <c r="M16" s="30"/>
      <c r="N16" s="30"/>
      <c r="O16" s="30"/>
      <c r="P16" s="30"/>
      <c r="Q16" s="30"/>
      <c r="R16" s="67" t="s">
        <v>137</v>
      </c>
      <c r="S16" s="68"/>
      <c r="T16" s="68"/>
      <c r="U16" s="68"/>
      <c r="V16" s="68"/>
      <c r="W16" s="68"/>
    </row>
    <row r="17" spans="2:23" s="13" customFormat="1" ht="21.6" thickBot="1" x14ac:dyDescent="0.35">
      <c r="B17" s="22" t="s">
        <v>196</v>
      </c>
      <c r="C17" s="8">
        <v>18.2</v>
      </c>
      <c r="D17" s="2">
        <f t="shared" si="0"/>
        <v>0</v>
      </c>
      <c r="E17" s="51">
        <f>SUM(G17:K17,M17:Q17,S17:W17)</f>
        <v>0</v>
      </c>
      <c r="F17" s="41" t="s">
        <v>198</v>
      </c>
      <c r="G17" s="30"/>
      <c r="H17" s="30"/>
      <c r="I17" s="30"/>
      <c r="J17" s="30"/>
      <c r="K17" s="30"/>
      <c r="L17" s="41" t="s">
        <v>200</v>
      </c>
      <c r="M17" s="30"/>
      <c r="N17" s="30"/>
      <c r="O17" s="30"/>
      <c r="P17" s="30"/>
      <c r="Q17" s="30"/>
      <c r="R17" s="41" t="s">
        <v>202</v>
      </c>
      <c r="S17" s="30"/>
      <c r="T17" s="30"/>
      <c r="U17" s="30"/>
      <c r="V17" s="30"/>
      <c r="W17" s="30"/>
    </row>
    <row r="18" spans="2:23" s="11" customFormat="1" ht="6.6" x14ac:dyDescent="0.3"/>
    <row r="19" spans="2:23" s="13" customFormat="1" ht="21" x14ac:dyDescent="0.3">
      <c r="B19" s="69" t="s">
        <v>51</v>
      </c>
      <c r="C19" s="72" t="s">
        <v>175</v>
      </c>
      <c r="D19" s="73"/>
      <c r="E19" s="73"/>
      <c r="F19" s="74"/>
      <c r="G19" s="39" t="s">
        <v>52</v>
      </c>
      <c r="H19" s="39" t="s">
        <v>53</v>
      </c>
      <c r="I19" s="39" t="s">
        <v>54</v>
      </c>
      <c r="J19" s="39" t="s">
        <v>55</v>
      </c>
      <c r="K19" s="39" t="s">
        <v>56</v>
      </c>
      <c r="L19" s="3"/>
      <c r="M19" s="3"/>
      <c r="N19" s="3"/>
      <c r="O19" s="3"/>
      <c r="P19" s="3"/>
      <c r="Q19" s="3"/>
    </row>
    <row r="20" spans="2:23" s="13" customFormat="1" ht="21" x14ac:dyDescent="0.3">
      <c r="B20" s="70"/>
      <c r="C20" s="72" t="s">
        <v>63</v>
      </c>
      <c r="D20" s="73"/>
      <c r="E20" s="73"/>
      <c r="F20" s="74"/>
      <c r="G20" s="39" t="s">
        <v>57</v>
      </c>
      <c r="H20" s="39" t="s">
        <v>58</v>
      </c>
      <c r="I20" s="39" t="s">
        <v>59</v>
      </c>
      <c r="J20" s="39" t="s">
        <v>60</v>
      </c>
      <c r="K20" s="39" t="s">
        <v>61</v>
      </c>
      <c r="L20" s="3"/>
      <c r="M20" s="48"/>
      <c r="N20" s="3"/>
      <c r="O20" s="3"/>
      <c r="P20" s="3"/>
      <c r="Q20" s="3"/>
    </row>
    <row r="21" spans="2:23" s="13" customFormat="1" ht="21.6" thickBot="1" x14ac:dyDescent="0.35">
      <c r="B21" s="71"/>
      <c r="C21" s="15" t="s">
        <v>0</v>
      </c>
      <c r="D21" s="16" t="s">
        <v>10</v>
      </c>
      <c r="E21" s="50"/>
      <c r="F21" s="16" t="s">
        <v>19</v>
      </c>
      <c r="G21" s="39" t="s">
        <v>62</v>
      </c>
      <c r="H21" s="39" t="s">
        <v>14</v>
      </c>
      <c r="I21" s="39" t="s">
        <v>15</v>
      </c>
      <c r="J21" s="39" t="s">
        <v>16</v>
      </c>
      <c r="K21" s="39" t="s">
        <v>17</v>
      </c>
      <c r="L21" s="3"/>
      <c r="M21" s="3"/>
      <c r="N21" s="3"/>
      <c r="O21" s="3"/>
      <c r="P21" s="3"/>
      <c r="Q21" s="3"/>
      <c r="R21" s="57"/>
    </row>
    <row r="22" spans="2:23" s="13" customFormat="1" ht="21.6" thickBot="1" x14ac:dyDescent="0.35">
      <c r="B22" s="22" t="s">
        <v>66</v>
      </c>
      <c r="C22" s="8">
        <v>11.05</v>
      </c>
      <c r="D22" s="2">
        <f t="shared" ref="D22:D23" si="1">C22*E22</f>
        <v>0</v>
      </c>
      <c r="E22" s="51">
        <f>SUM(G22:K22)</f>
        <v>0</v>
      </c>
      <c r="F22" s="41" t="s">
        <v>106</v>
      </c>
      <c r="G22" s="30"/>
      <c r="H22" s="30"/>
      <c r="I22" s="30"/>
      <c r="J22" s="30"/>
      <c r="K22" s="30"/>
      <c r="L22" s="3"/>
      <c r="M22" s="3"/>
      <c r="N22" s="3"/>
      <c r="O22" s="3"/>
      <c r="P22" s="3"/>
      <c r="Q22" s="3"/>
    </row>
    <row r="23" spans="2:23" s="13" customFormat="1" ht="21.6" thickBot="1" x14ac:dyDescent="0.35">
      <c r="B23" s="22" t="s">
        <v>64</v>
      </c>
      <c r="C23" s="8">
        <v>10.8</v>
      </c>
      <c r="D23" s="2">
        <f t="shared" si="1"/>
        <v>0</v>
      </c>
      <c r="E23" s="51">
        <f>SUM(H23,J23)</f>
        <v>0</v>
      </c>
      <c r="F23" s="43" t="s">
        <v>107</v>
      </c>
      <c r="G23" s="54"/>
      <c r="H23" s="30"/>
      <c r="I23" s="38"/>
      <c r="J23" s="30"/>
      <c r="K23" s="55"/>
      <c r="L23" s="3"/>
      <c r="M23" s="3"/>
      <c r="N23" s="3"/>
      <c r="O23" s="3"/>
      <c r="P23" s="3"/>
      <c r="Q23" s="3"/>
    </row>
    <row r="24" spans="2:23" s="11" customFormat="1" ht="6.6" x14ac:dyDescent="0.3"/>
    <row r="25" spans="2:23" s="13" customFormat="1" ht="21.6" thickBot="1" x14ac:dyDescent="0.35">
      <c r="B25" s="31" t="s">
        <v>50</v>
      </c>
      <c r="C25" s="15" t="s">
        <v>0</v>
      </c>
      <c r="D25" s="16" t="s">
        <v>10</v>
      </c>
      <c r="E25" s="50"/>
      <c r="F25" s="16" t="s">
        <v>19</v>
      </c>
      <c r="G25" s="18" t="s">
        <v>29</v>
      </c>
      <c r="H25" s="18" t="s">
        <v>30</v>
      </c>
      <c r="I25" s="18" t="s">
        <v>31</v>
      </c>
      <c r="J25" s="18" t="s">
        <v>32</v>
      </c>
      <c r="K25" s="18" t="s">
        <v>33</v>
      </c>
      <c r="L25" s="16" t="s">
        <v>19</v>
      </c>
      <c r="M25" s="29" t="s">
        <v>14</v>
      </c>
      <c r="N25" s="29" t="s">
        <v>15</v>
      </c>
      <c r="O25" s="29" t="s">
        <v>16</v>
      </c>
      <c r="P25" s="29" t="s">
        <v>17</v>
      </c>
      <c r="Q25" s="29" t="s">
        <v>18</v>
      </c>
    </row>
    <row r="26" spans="2:23" s="13" customFormat="1" ht="21.6" thickBot="1" x14ac:dyDescent="0.35">
      <c r="B26" s="22" t="s">
        <v>65</v>
      </c>
      <c r="C26" s="8">
        <v>33.75</v>
      </c>
      <c r="D26" s="2">
        <f t="shared" si="0"/>
        <v>0</v>
      </c>
      <c r="E26" s="51">
        <f>SUM(G26:K26,M26:Q26)</f>
        <v>0</v>
      </c>
      <c r="F26" s="41" t="s">
        <v>108</v>
      </c>
      <c r="G26" s="30"/>
      <c r="H26" s="30"/>
      <c r="I26" s="30"/>
      <c r="J26" s="30"/>
      <c r="K26" s="30"/>
      <c r="L26" s="41" t="s">
        <v>109</v>
      </c>
      <c r="M26" s="30"/>
      <c r="N26" s="30"/>
      <c r="O26" s="30"/>
      <c r="P26" s="30"/>
      <c r="Q26" s="30"/>
    </row>
    <row r="27" spans="2:23" s="13" customFormat="1" ht="21.6" thickBot="1" x14ac:dyDescent="0.35">
      <c r="B27" s="22" t="s">
        <v>177</v>
      </c>
      <c r="C27" s="8">
        <v>50.625</v>
      </c>
      <c r="D27" s="2">
        <f t="shared" ref="D27" si="2">C27*E27</f>
        <v>0</v>
      </c>
      <c r="E27" s="51">
        <f>SUM(M27:Q27)</f>
        <v>0</v>
      </c>
      <c r="F27" s="67" t="s">
        <v>34</v>
      </c>
      <c r="G27" s="75"/>
      <c r="H27" s="75"/>
      <c r="I27" s="75"/>
      <c r="J27" s="68"/>
      <c r="K27" s="68"/>
      <c r="L27" s="34" t="s">
        <v>178</v>
      </c>
      <c r="M27" s="30"/>
      <c r="N27" s="30"/>
      <c r="O27" s="30"/>
      <c r="P27" s="30"/>
      <c r="Q27" s="30"/>
    </row>
    <row r="28" spans="2:23" s="11" customFormat="1" ht="6.6" x14ac:dyDescent="0.3"/>
    <row r="29" spans="2:23" s="13" customFormat="1" ht="21.6" thickBot="1" x14ac:dyDescent="0.35">
      <c r="B29" s="31" t="s">
        <v>67</v>
      </c>
      <c r="C29" s="15" t="s">
        <v>0</v>
      </c>
      <c r="D29" s="16" t="s">
        <v>10</v>
      </c>
      <c r="E29" s="50"/>
      <c r="F29" s="16" t="s">
        <v>19</v>
      </c>
      <c r="G29" s="18" t="s">
        <v>29</v>
      </c>
      <c r="H29" s="18" t="s">
        <v>30</v>
      </c>
      <c r="I29" s="18" t="s">
        <v>31</v>
      </c>
      <c r="J29" s="18" t="s">
        <v>32</v>
      </c>
      <c r="K29" s="18" t="s">
        <v>33</v>
      </c>
      <c r="L29" s="16" t="s">
        <v>19</v>
      </c>
      <c r="M29" s="29" t="s">
        <v>14</v>
      </c>
      <c r="N29" s="29" t="s">
        <v>15</v>
      </c>
      <c r="O29" s="29" t="s">
        <v>16</v>
      </c>
      <c r="P29" s="29" t="s">
        <v>17</v>
      </c>
      <c r="Q29" s="29" t="s">
        <v>18</v>
      </c>
      <c r="R29" s="16" t="s">
        <v>19</v>
      </c>
      <c r="S29" s="37" t="s">
        <v>44</v>
      </c>
      <c r="T29" s="37" t="s">
        <v>45</v>
      </c>
      <c r="U29" s="37" t="s">
        <v>46</v>
      </c>
      <c r="V29" s="37" t="s">
        <v>47</v>
      </c>
      <c r="W29" s="37" t="s">
        <v>48</v>
      </c>
    </row>
    <row r="30" spans="2:23" s="13" customFormat="1" ht="21.6" thickBot="1" x14ac:dyDescent="0.35">
      <c r="B30" s="22" t="s">
        <v>36</v>
      </c>
      <c r="C30" s="8">
        <v>29.700000000000003</v>
      </c>
      <c r="D30" s="2">
        <f>C30*E30</f>
        <v>0</v>
      </c>
      <c r="E30" s="51">
        <f>SUM(G30:K30,M30:Q30)</f>
        <v>0</v>
      </c>
      <c r="F30" s="41" t="s">
        <v>112</v>
      </c>
      <c r="G30" s="30"/>
      <c r="H30" s="30"/>
      <c r="I30" s="30"/>
      <c r="J30" s="30"/>
      <c r="K30" s="30"/>
      <c r="L30" s="41" t="s">
        <v>121</v>
      </c>
      <c r="M30" s="30"/>
      <c r="N30" s="30"/>
      <c r="O30" s="30"/>
      <c r="P30" s="30"/>
      <c r="Q30" s="30"/>
      <c r="R30" s="67" t="s">
        <v>137</v>
      </c>
      <c r="S30" s="75"/>
      <c r="T30" s="75"/>
      <c r="U30" s="75"/>
      <c r="V30" s="68"/>
      <c r="W30" s="68"/>
    </row>
    <row r="31" spans="2:23" s="13" customFormat="1" ht="21.6" thickBot="1" x14ac:dyDescent="0.35">
      <c r="B31" s="22" t="s">
        <v>181</v>
      </c>
      <c r="C31" s="8">
        <v>33.75</v>
      </c>
      <c r="D31" s="2">
        <f>C31*E31</f>
        <v>0</v>
      </c>
      <c r="E31" s="51">
        <f>SUM(S31:W31)</f>
        <v>0</v>
      </c>
      <c r="F31" s="76" t="s">
        <v>179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7"/>
      <c r="R31" s="35" t="s">
        <v>180</v>
      </c>
      <c r="S31" s="30"/>
      <c r="T31" s="30"/>
      <c r="U31" s="30"/>
      <c r="V31" s="30"/>
      <c r="W31" s="30"/>
    </row>
    <row r="32" spans="2:23" s="11" customFormat="1" ht="7.2" thickBot="1" x14ac:dyDescent="0.35"/>
    <row r="33" spans="2:23" s="13" customFormat="1" ht="21.6" thickBot="1" x14ac:dyDescent="0.35">
      <c r="B33" s="22" t="s">
        <v>135</v>
      </c>
      <c r="C33" s="8">
        <v>44.550000000000004</v>
      </c>
      <c r="D33" s="2">
        <f t="shared" ref="D33" si="3">C33*E33</f>
        <v>0</v>
      </c>
      <c r="E33" s="51">
        <f>SUM(G33:K33,M33:Q33,S33:W33)</f>
        <v>0</v>
      </c>
      <c r="F33" s="35" t="s">
        <v>114</v>
      </c>
      <c r="G33" s="30"/>
      <c r="H33" s="30"/>
      <c r="I33" s="30"/>
      <c r="J33" s="30"/>
      <c r="K33" s="30"/>
      <c r="L33" s="35" t="s">
        <v>123</v>
      </c>
      <c r="M33" s="30"/>
      <c r="N33" s="30"/>
      <c r="O33" s="30"/>
      <c r="P33" s="30"/>
      <c r="Q33" s="30"/>
      <c r="R33" s="35" t="s">
        <v>138</v>
      </c>
      <c r="S33" s="30"/>
      <c r="T33" s="30"/>
      <c r="U33" s="30"/>
      <c r="V33" s="30"/>
      <c r="W33" s="30"/>
    </row>
    <row r="34" spans="2:23" s="11" customFormat="1" ht="7.2" thickBot="1" x14ac:dyDescent="0.35"/>
    <row r="35" spans="2:23" s="13" customFormat="1" ht="21.6" thickBot="1" x14ac:dyDescent="0.35">
      <c r="B35" s="22" t="s">
        <v>38</v>
      </c>
      <c r="C35" s="8">
        <v>40.5</v>
      </c>
      <c r="D35" s="2">
        <f>C35*E35</f>
        <v>0</v>
      </c>
      <c r="E35" s="51">
        <f>SUM(G35:K35,M35:Q35,S35:W35)</f>
        <v>0</v>
      </c>
      <c r="F35" s="35" t="s">
        <v>115</v>
      </c>
      <c r="G35" s="30"/>
      <c r="H35" s="30"/>
      <c r="I35" s="30"/>
      <c r="J35" s="30"/>
      <c r="K35" s="30"/>
      <c r="L35" s="35" t="s">
        <v>124</v>
      </c>
      <c r="M35" s="30"/>
      <c r="N35" s="30"/>
      <c r="O35" s="30"/>
      <c r="P35" s="30"/>
      <c r="Q35" s="30"/>
      <c r="R35" s="35" t="s">
        <v>150</v>
      </c>
      <c r="S35" s="30"/>
      <c r="T35" s="30"/>
      <c r="U35" s="30"/>
      <c r="V35" s="30"/>
      <c r="W35" s="30"/>
    </row>
    <row r="36" spans="2:23" s="13" customFormat="1" ht="21.6" thickBot="1" x14ac:dyDescent="0.35">
      <c r="B36" s="22" t="s">
        <v>182</v>
      </c>
      <c r="C36" s="8">
        <v>43.2</v>
      </c>
      <c r="D36" s="2">
        <f>C36*E36</f>
        <v>0</v>
      </c>
      <c r="E36" s="51">
        <f>SUM(M36:Q36)</f>
        <v>0</v>
      </c>
      <c r="F36" s="67" t="s">
        <v>34</v>
      </c>
      <c r="G36" s="75"/>
      <c r="H36" s="75"/>
      <c r="I36" s="75"/>
      <c r="J36" s="68"/>
      <c r="K36" s="68"/>
      <c r="L36" s="35" t="s">
        <v>145</v>
      </c>
      <c r="M36" s="30"/>
      <c r="N36" s="30"/>
      <c r="O36" s="30"/>
      <c r="P36" s="30"/>
      <c r="Q36" s="30"/>
      <c r="R36" s="67" t="s">
        <v>137</v>
      </c>
      <c r="S36" s="75"/>
      <c r="T36" s="75"/>
      <c r="U36" s="75"/>
      <c r="V36" s="68"/>
      <c r="W36" s="68"/>
    </row>
    <row r="37" spans="2:23" s="13" customFormat="1" ht="21.6" thickBot="1" x14ac:dyDescent="0.35">
      <c r="B37" s="22" t="s">
        <v>39</v>
      </c>
      <c r="C37" s="8">
        <v>31.725000000000001</v>
      </c>
      <c r="D37" s="2">
        <f>C37*E37</f>
        <v>0</v>
      </c>
      <c r="E37" s="51">
        <f>SUM(G37:K37,M37:Q37,S37:W37)</f>
        <v>0</v>
      </c>
      <c r="F37" s="35" t="s">
        <v>116</v>
      </c>
      <c r="G37" s="30"/>
      <c r="H37" s="30"/>
      <c r="I37" s="30"/>
      <c r="J37" s="30"/>
      <c r="K37" s="30"/>
      <c r="L37" s="35" t="s">
        <v>125</v>
      </c>
      <c r="M37" s="30"/>
      <c r="N37" s="30"/>
      <c r="O37" s="30"/>
      <c r="P37" s="30"/>
      <c r="Q37" s="30"/>
      <c r="R37" s="35" t="s">
        <v>151</v>
      </c>
      <c r="S37" s="30"/>
      <c r="T37" s="30"/>
      <c r="U37" s="30"/>
      <c r="V37" s="30"/>
      <c r="W37" s="30"/>
    </row>
    <row r="38" spans="2:23" s="13" customFormat="1" ht="21.6" thickBot="1" x14ac:dyDescent="0.35">
      <c r="B38" s="22" t="s">
        <v>152</v>
      </c>
      <c r="C38" s="8">
        <v>44.550000000000004</v>
      </c>
      <c r="D38" s="2">
        <f>C38*E38</f>
        <v>0</v>
      </c>
      <c r="E38" s="51">
        <f>SUM(G38:K38,M38:Q38)</f>
        <v>0</v>
      </c>
      <c r="F38" s="35" t="s">
        <v>153</v>
      </c>
      <c r="G38" s="30"/>
      <c r="H38" s="30"/>
      <c r="I38" s="30"/>
      <c r="J38" s="30"/>
      <c r="K38" s="30"/>
      <c r="L38" s="35" t="s">
        <v>154</v>
      </c>
      <c r="M38" s="30"/>
      <c r="N38" s="30"/>
      <c r="O38" s="30"/>
      <c r="P38" s="30"/>
      <c r="Q38" s="30"/>
    </row>
    <row r="39" spans="2:23" s="11" customFormat="1" ht="7.2" thickBot="1" x14ac:dyDescent="0.35"/>
    <row r="40" spans="2:23" s="13" customFormat="1" ht="21.6" thickBot="1" x14ac:dyDescent="0.35">
      <c r="B40" s="22" t="s">
        <v>37</v>
      </c>
      <c r="C40" s="8">
        <v>47.25</v>
      </c>
      <c r="D40" s="2">
        <f>C40*E40</f>
        <v>0</v>
      </c>
      <c r="E40" s="51">
        <f>SUM(G40:K40,M40:Q40)</f>
        <v>0</v>
      </c>
      <c r="F40" s="35" t="s">
        <v>117</v>
      </c>
      <c r="G40" s="30"/>
      <c r="H40" s="30"/>
      <c r="I40" s="30"/>
      <c r="J40" s="30"/>
      <c r="K40" s="30"/>
      <c r="L40" s="35" t="s">
        <v>126</v>
      </c>
      <c r="M40" s="30"/>
      <c r="N40" s="30"/>
      <c r="O40" s="30"/>
      <c r="P40" s="30"/>
      <c r="Q40" s="30"/>
    </row>
    <row r="41" spans="2:23" s="11" customFormat="1" ht="7.2" thickBot="1" x14ac:dyDescent="0.35"/>
    <row r="42" spans="2:23" s="13" customFormat="1" ht="21.6" thickBot="1" x14ac:dyDescent="0.35">
      <c r="B42" s="22" t="s">
        <v>141</v>
      </c>
      <c r="C42" s="8">
        <v>47.25</v>
      </c>
      <c r="D42" s="2">
        <f>C42*E42</f>
        <v>0</v>
      </c>
      <c r="E42" s="51">
        <f>SUM(G42:K42,M42:Q42)</f>
        <v>0</v>
      </c>
      <c r="F42" s="35" t="s">
        <v>140</v>
      </c>
      <c r="G42" s="30"/>
      <c r="H42" s="30"/>
      <c r="I42" s="30"/>
      <c r="J42" s="30"/>
      <c r="K42" s="30"/>
      <c r="L42" s="35" t="s">
        <v>139</v>
      </c>
      <c r="M42" s="30"/>
      <c r="N42" s="30"/>
      <c r="O42" s="30"/>
      <c r="P42" s="30"/>
      <c r="Q42" s="30"/>
    </row>
    <row r="43" spans="2:23" s="11" customFormat="1" ht="7.2" thickBot="1" x14ac:dyDescent="0.35"/>
    <row r="44" spans="2:23" s="13" customFormat="1" ht="21.6" thickBot="1" x14ac:dyDescent="0.35">
      <c r="B44" s="22" t="s">
        <v>143</v>
      </c>
      <c r="C44" s="8">
        <v>44.550000000000004</v>
      </c>
      <c r="D44" s="2">
        <f>C44*E44</f>
        <v>0</v>
      </c>
      <c r="E44" s="51">
        <f>SUM(G44:K44,M44:Q44)</f>
        <v>0</v>
      </c>
      <c r="F44" s="35" t="s">
        <v>144</v>
      </c>
      <c r="G44" s="30"/>
      <c r="H44" s="30"/>
      <c r="I44" s="30"/>
      <c r="J44" s="30"/>
      <c r="K44" s="30"/>
      <c r="L44" s="35" t="s">
        <v>145</v>
      </c>
      <c r="M44" s="30"/>
      <c r="N44" s="30"/>
      <c r="O44" s="30"/>
      <c r="P44" s="30"/>
      <c r="Q44" s="30"/>
    </row>
    <row r="45" spans="2:23" s="13" customFormat="1" ht="21.6" thickBot="1" x14ac:dyDescent="0.35">
      <c r="B45" s="22" t="s">
        <v>68</v>
      </c>
      <c r="C45" s="8">
        <v>54</v>
      </c>
      <c r="D45" s="2">
        <f>C45*E45</f>
        <v>0</v>
      </c>
      <c r="E45" s="51">
        <f>SUM(G45:K45,M45:Q45)</f>
        <v>0</v>
      </c>
      <c r="F45" s="35" t="s">
        <v>118</v>
      </c>
      <c r="G45" s="30"/>
      <c r="H45" s="30"/>
      <c r="I45" s="30"/>
      <c r="J45" s="30"/>
      <c r="K45" s="30"/>
      <c r="L45" s="35" t="s">
        <v>127</v>
      </c>
      <c r="M45" s="30"/>
      <c r="N45" s="30"/>
      <c r="O45" s="30"/>
      <c r="P45" s="30"/>
      <c r="Q45" s="30"/>
    </row>
    <row r="46" spans="2:23" s="11" customFormat="1" ht="7.2" thickBot="1" x14ac:dyDescent="0.35"/>
    <row r="47" spans="2:23" s="13" customFormat="1" ht="21.6" thickBot="1" x14ac:dyDescent="0.35">
      <c r="B47" s="22" t="s">
        <v>149</v>
      </c>
      <c r="C47" s="8">
        <v>94.5</v>
      </c>
      <c r="D47" s="2">
        <f>C47*E47</f>
        <v>0</v>
      </c>
      <c r="E47" s="51">
        <f>SUM(G47:K47,M47:Q47)</f>
        <v>0</v>
      </c>
      <c r="F47" s="35" t="s">
        <v>119</v>
      </c>
      <c r="G47" s="30"/>
      <c r="H47" s="30"/>
      <c r="I47" s="30"/>
      <c r="J47" s="30"/>
      <c r="K47" s="30"/>
      <c r="L47" s="42" t="s">
        <v>129</v>
      </c>
      <c r="M47" s="30"/>
      <c r="N47" s="30"/>
      <c r="O47" s="30"/>
      <c r="P47" s="30"/>
      <c r="Q47" s="30"/>
    </row>
    <row r="48" spans="2:23" s="13" customFormat="1" ht="21.6" thickBot="1" x14ac:dyDescent="0.35">
      <c r="B48" s="22" t="s">
        <v>148</v>
      </c>
      <c r="C48" s="8">
        <v>121.50000000000001</v>
      </c>
      <c r="D48" s="2">
        <f>C48*E48</f>
        <v>0</v>
      </c>
      <c r="E48" s="51">
        <f>SUM(M48:Q48)</f>
        <v>0</v>
      </c>
      <c r="F48" s="67" t="s">
        <v>34</v>
      </c>
      <c r="G48" s="75"/>
      <c r="H48" s="75"/>
      <c r="I48" s="75"/>
      <c r="J48" s="68"/>
      <c r="K48" s="68"/>
      <c r="L48" s="35" t="s">
        <v>128</v>
      </c>
      <c r="M48" s="30"/>
      <c r="N48" s="30"/>
      <c r="O48" s="30"/>
      <c r="P48" s="30"/>
      <c r="Q48" s="30"/>
    </row>
    <row r="49" spans="2:23" s="13" customFormat="1" ht="21.6" thickBot="1" x14ac:dyDescent="0.35">
      <c r="B49" s="22" t="s">
        <v>183</v>
      </c>
      <c r="C49" s="8">
        <v>121.50000000000001</v>
      </c>
      <c r="D49" s="2">
        <f>C49*E49</f>
        <v>0</v>
      </c>
      <c r="E49" s="51">
        <f>SUM(S49:W49)</f>
        <v>0</v>
      </c>
      <c r="F49" s="93" t="s">
        <v>179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  <c r="R49" s="12" t="s">
        <v>184</v>
      </c>
      <c r="S49" s="30"/>
      <c r="T49" s="30"/>
      <c r="U49" s="30"/>
      <c r="V49" s="30"/>
      <c r="W49" s="30"/>
    </row>
    <row r="50" spans="2:23" s="13" customFormat="1" ht="21.6" thickBot="1" x14ac:dyDescent="0.35">
      <c r="B50" s="22" t="s">
        <v>146</v>
      </c>
      <c r="C50" s="8">
        <v>108</v>
      </c>
      <c r="D50" s="2">
        <f>C50*E50</f>
        <v>0</v>
      </c>
      <c r="E50" s="51">
        <f>SUM(G50:K50,M50:Q50)</f>
        <v>0</v>
      </c>
      <c r="F50" s="35" t="s">
        <v>120</v>
      </c>
      <c r="G50" s="30"/>
      <c r="H50" s="30"/>
      <c r="I50" s="30"/>
      <c r="J50" s="30"/>
      <c r="K50" s="30"/>
      <c r="L50" s="35" t="s">
        <v>147</v>
      </c>
      <c r="M50" s="30"/>
      <c r="N50" s="30"/>
      <c r="O50" s="30"/>
      <c r="P50" s="30"/>
      <c r="Q50" s="30"/>
    </row>
    <row r="51" spans="2:23" s="11" customFormat="1" ht="7.2" thickBot="1" x14ac:dyDescent="0.35"/>
    <row r="52" spans="2:23" s="13" customFormat="1" ht="21.6" thickBot="1" x14ac:dyDescent="0.35">
      <c r="B52" s="22" t="s">
        <v>155</v>
      </c>
      <c r="C52" s="8">
        <v>30.375000000000004</v>
      </c>
      <c r="D52" s="2">
        <f>C52*E52</f>
        <v>0</v>
      </c>
      <c r="E52" s="51">
        <f>SUM(G52:K52,M52:Q52)</f>
        <v>0</v>
      </c>
      <c r="F52" s="41" t="s">
        <v>113</v>
      </c>
      <c r="G52" s="30"/>
      <c r="H52" s="30"/>
      <c r="I52" s="30"/>
      <c r="J52" s="30"/>
      <c r="K52" s="30"/>
      <c r="L52" s="41" t="s">
        <v>122</v>
      </c>
      <c r="M52" s="30"/>
      <c r="N52" s="30"/>
      <c r="O52" s="30"/>
      <c r="P52" s="30"/>
      <c r="Q52" s="30"/>
    </row>
    <row r="53" spans="2:23" s="11" customFormat="1" ht="7.2" thickBot="1" x14ac:dyDescent="0.35"/>
    <row r="54" spans="2:23" s="13" customFormat="1" ht="21.6" thickBot="1" x14ac:dyDescent="0.35">
      <c r="B54" s="22" t="s">
        <v>110</v>
      </c>
      <c r="C54" s="8">
        <v>40.5</v>
      </c>
      <c r="D54" s="2">
        <f>C54*E54</f>
        <v>0</v>
      </c>
      <c r="E54" s="51">
        <f>SUM(M54:Q54)</f>
        <v>0</v>
      </c>
      <c r="F54" s="67" t="s">
        <v>34</v>
      </c>
      <c r="G54" s="68"/>
      <c r="H54" s="68"/>
      <c r="I54" s="68"/>
      <c r="J54" s="68"/>
      <c r="K54" s="96"/>
      <c r="L54" s="12" t="s">
        <v>111</v>
      </c>
      <c r="M54" s="30"/>
      <c r="N54" s="30"/>
      <c r="O54" s="30"/>
      <c r="P54" s="30"/>
      <c r="Q54" s="30"/>
    </row>
    <row r="55" spans="2:23" s="11" customFormat="1" ht="6.6" x14ac:dyDescent="0.3"/>
    <row r="56" spans="2:23" s="13" customFormat="1" ht="21.6" thickBot="1" x14ac:dyDescent="0.35">
      <c r="B56" s="31" t="s">
        <v>73</v>
      </c>
      <c r="C56" s="15" t="s">
        <v>0</v>
      </c>
      <c r="D56" s="16" t="s">
        <v>10</v>
      </c>
      <c r="E56" s="50"/>
      <c r="F56" s="16" t="s">
        <v>19</v>
      </c>
      <c r="G56" s="18" t="s">
        <v>70</v>
      </c>
      <c r="H56" s="29" t="s">
        <v>71</v>
      </c>
      <c r="I56" s="3"/>
      <c r="J56" s="3"/>
      <c r="K56" s="3"/>
      <c r="L56" s="3"/>
      <c r="M56" s="3"/>
      <c r="N56" s="3"/>
      <c r="O56" s="3"/>
      <c r="P56" s="3"/>
      <c r="Q56" s="3"/>
    </row>
    <row r="57" spans="2:23" s="13" customFormat="1" ht="21.6" thickBot="1" x14ac:dyDescent="0.35">
      <c r="B57" s="22" t="s">
        <v>176</v>
      </c>
      <c r="C57" s="8">
        <v>27</v>
      </c>
      <c r="D57" s="2">
        <f t="shared" ref="D57" si="4">C57*E57</f>
        <v>0</v>
      </c>
      <c r="E57" s="51">
        <f>SUM(G57:H57)</f>
        <v>0</v>
      </c>
      <c r="F57" s="41" t="s">
        <v>142</v>
      </c>
      <c r="G57" s="30"/>
      <c r="H57" s="30"/>
      <c r="I57" s="3"/>
      <c r="J57" s="3"/>
      <c r="K57" s="3"/>
      <c r="L57" s="3"/>
      <c r="M57" s="3"/>
      <c r="N57" s="3"/>
      <c r="O57" s="3"/>
      <c r="P57" s="3"/>
      <c r="Q57" s="3"/>
    </row>
    <row r="58" spans="2:23" s="13" customFormat="1" ht="21.6" thickBot="1" x14ac:dyDescent="0.35">
      <c r="B58" s="22" t="s">
        <v>69</v>
      </c>
      <c r="C58" s="8">
        <v>6.75</v>
      </c>
      <c r="D58" s="2">
        <f t="shared" ref="D58" si="5">C58*E58</f>
        <v>0</v>
      </c>
      <c r="E58" s="51">
        <f>SUM(G58:H58)</f>
        <v>0</v>
      </c>
      <c r="F58" s="41" t="s">
        <v>130</v>
      </c>
      <c r="G58" s="30"/>
      <c r="H58" s="30"/>
      <c r="I58" s="3"/>
      <c r="J58" s="3"/>
      <c r="K58" s="3"/>
      <c r="L58" s="3"/>
      <c r="M58" s="3"/>
      <c r="N58" s="3"/>
      <c r="O58" s="3"/>
      <c r="P58" s="3"/>
      <c r="Q58" s="3"/>
    </row>
    <row r="59" spans="2:23" s="13" customFormat="1" ht="21.6" thickBot="1" x14ac:dyDescent="0.35">
      <c r="B59" s="3"/>
      <c r="C59" s="3"/>
      <c r="D59" s="3"/>
      <c r="E59" s="3"/>
      <c r="F59" s="3"/>
      <c r="G59" s="39" t="s">
        <v>1</v>
      </c>
      <c r="H59" s="3"/>
      <c r="I59" s="3"/>
      <c r="J59" s="3"/>
      <c r="K59" s="3"/>
      <c r="M59" s="3"/>
      <c r="N59" s="3"/>
      <c r="O59" s="3"/>
      <c r="P59" s="3"/>
      <c r="Q59" s="3"/>
    </row>
    <row r="60" spans="2:23" s="13" customFormat="1" ht="21.6" thickBot="1" x14ac:dyDescent="0.35">
      <c r="B60" s="22" t="s">
        <v>194</v>
      </c>
      <c r="C60" s="8">
        <v>37.125</v>
      </c>
      <c r="D60" s="2">
        <f t="shared" ref="D60" si="6">C60*E60</f>
        <v>0</v>
      </c>
      <c r="E60" s="51">
        <f>SUM(G60)</f>
        <v>0</v>
      </c>
      <c r="F60" s="41" t="s">
        <v>156</v>
      </c>
      <c r="G60" s="30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23" s="13" customFormat="1" ht="21.6" thickBot="1" x14ac:dyDescent="0.35">
      <c r="B61" s="22" t="s">
        <v>72</v>
      </c>
      <c r="C61" s="8">
        <v>40.5</v>
      </c>
      <c r="D61" s="2">
        <f t="shared" ref="D61:D66" si="7">C61*E61</f>
        <v>0</v>
      </c>
      <c r="E61" s="51">
        <f>SUM(G61)</f>
        <v>0</v>
      </c>
      <c r="F61" s="41" t="s">
        <v>131</v>
      </c>
      <c r="G61" s="30"/>
      <c r="H61" s="3"/>
      <c r="I61" s="3"/>
      <c r="J61" s="3"/>
      <c r="K61" s="3"/>
      <c r="L61" s="3"/>
      <c r="M61" s="3"/>
      <c r="N61" s="3"/>
      <c r="O61" s="3"/>
      <c r="P61" s="3"/>
      <c r="Q61" s="3"/>
      <c r="R61" s="57"/>
    </row>
    <row r="62" spans="2:23" s="13" customFormat="1" ht="21.6" thickBot="1" x14ac:dyDescent="0.35">
      <c r="B62" s="22" t="s">
        <v>158</v>
      </c>
      <c r="C62" s="8">
        <v>40.5</v>
      </c>
      <c r="D62" s="2">
        <f t="shared" si="7"/>
        <v>0</v>
      </c>
      <c r="E62" s="51">
        <f>SUM(G62)</f>
        <v>0</v>
      </c>
      <c r="F62" s="34" t="s">
        <v>157</v>
      </c>
      <c r="G62" s="30"/>
      <c r="H62" s="3"/>
      <c r="I62" s="3"/>
      <c r="J62" s="3"/>
      <c r="K62" s="3"/>
      <c r="L62" s="3"/>
      <c r="M62" s="3"/>
      <c r="N62" s="3"/>
      <c r="O62" s="3"/>
      <c r="P62" s="3"/>
      <c r="Q62" s="3"/>
      <c r="R62" s="57"/>
    </row>
    <row r="63" spans="2:23" s="13" customFormat="1" ht="21.6" thickBot="1" x14ac:dyDescent="0.35">
      <c r="B63" s="3"/>
      <c r="C63" s="3"/>
      <c r="D63" s="3"/>
      <c r="E63" s="3"/>
      <c r="F63" s="3"/>
      <c r="G63" s="39" t="s">
        <v>1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23" s="13" customFormat="1" ht="21.6" thickBot="1" x14ac:dyDescent="0.35">
      <c r="B64" s="22" t="s">
        <v>74</v>
      </c>
      <c r="C64" s="8">
        <v>7.4250000000000007</v>
      </c>
      <c r="D64" s="2">
        <f t="shared" si="7"/>
        <v>0</v>
      </c>
      <c r="E64" s="51">
        <f>SUM(G64)</f>
        <v>0</v>
      </c>
      <c r="F64" s="41" t="s">
        <v>132</v>
      </c>
      <c r="G64" s="30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s="13" customFormat="1" ht="21.6" thickBot="1" x14ac:dyDescent="0.35">
      <c r="B65" s="3"/>
      <c r="C65" s="3"/>
      <c r="D65" s="3"/>
      <c r="E65" s="3"/>
      <c r="F65" s="3"/>
      <c r="G65" s="29" t="s">
        <v>62</v>
      </c>
      <c r="H65" s="29" t="s">
        <v>14</v>
      </c>
      <c r="I65" s="29" t="s">
        <v>15</v>
      </c>
      <c r="J65" s="29" t="s">
        <v>16</v>
      </c>
      <c r="K65" s="29" t="s">
        <v>17</v>
      </c>
    </row>
    <row r="66" spans="2:17" s="13" customFormat="1" ht="21.6" thickBot="1" x14ac:dyDescent="0.35">
      <c r="B66" s="22" t="s">
        <v>186</v>
      </c>
      <c r="C66" s="8">
        <v>22.275000000000002</v>
      </c>
      <c r="D66" s="2">
        <f t="shared" si="7"/>
        <v>0</v>
      </c>
      <c r="E66" s="51">
        <f>SUM(G66:K66)</f>
        <v>0</v>
      </c>
      <c r="F66" s="34" t="s">
        <v>185</v>
      </c>
      <c r="G66" s="30"/>
      <c r="H66" s="30"/>
      <c r="I66" s="30"/>
      <c r="J66" s="30"/>
      <c r="K66" s="30"/>
    </row>
    <row r="67" spans="2:17" s="13" customFormat="1" ht="21.6" thickBot="1" x14ac:dyDescent="0.35">
      <c r="B67" s="22" t="s">
        <v>75</v>
      </c>
      <c r="C67" s="8">
        <v>7.4250000000000007</v>
      </c>
      <c r="D67" s="2">
        <f t="shared" ref="D67" si="8">C67*E67</f>
        <v>0</v>
      </c>
      <c r="E67" s="51">
        <f>SUM(G67:J67)</f>
        <v>0</v>
      </c>
      <c r="F67" s="41" t="s">
        <v>133</v>
      </c>
      <c r="G67" s="30"/>
      <c r="H67" s="30"/>
      <c r="I67" s="30"/>
      <c r="J67" s="30"/>
      <c r="K67" s="40"/>
    </row>
    <row r="68" spans="2:17" s="13" customFormat="1" ht="21.6" thickBot="1" x14ac:dyDescent="0.35">
      <c r="B68" s="3"/>
      <c r="C68" s="3"/>
      <c r="D68" s="3"/>
      <c r="E68" s="3"/>
      <c r="G68" s="18" t="s">
        <v>76</v>
      </c>
      <c r="H68" s="18" t="s">
        <v>77</v>
      </c>
      <c r="I68" s="18" t="s">
        <v>78</v>
      </c>
      <c r="J68" s="18" t="s">
        <v>79</v>
      </c>
      <c r="K68" s="18" t="s">
        <v>80</v>
      </c>
      <c r="L68" s="18" t="s">
        <v>81</v>
      </c>
    </row>
    <row r="69" spans="2:17" s="13" customFormat="1" ht="21.6" thickBot="1" x14ac:dyDescent="0.35">
      <c r="B69" s="22" t="s">
        <v>187</v>
      </c>
      <c r="C69" s="8">
        <v>16.875</v>
      </c>
      <c r="D69" s="2">
        <f>C69*E69</f>
        <v>0</v>
      </c>
      <c r="E69" s="51">
        <f>SUM(G69:L69)</f>
        <v>0</v>
      </c>
      <c r="F69" s="34" t="s">
        <v>189</v>
      </c>
      <c r="G69" s="30"/>
      <c r="H69" s="30"/>
      <c r="I69" s="30"/>
      <c r="J69" s="30"/>
      <c r="K69" s="30"/>
      <c r="L69" s="30"/>
    </row>
    <row r="70" spans="2:17" s="13" customFormat="1" ht="21.6" thickBot="1" x14ac:dyDescent="0.35">
      <c r="B70" s="3"/>
      <c r="C70" s="3"/>
      <c r="D70" s="3"/>
      <c r="E70" s="3"/>
      <c r="F70" s="3"/>
      <c r="G70" s="29" t="s">
        <v>79</v>
      </c>
      <c r="H70" s="29" t="s">
        <v>80</v>
      </c>
      <c r="I70" s="29" t="s">
        <v>81</v>
      </c>
      <c r="J70" s="29" t="s">
        <v>82</v>
      </c>
      <c r="K70" s="29" t="s">
        <v>83</v>
      </c>
      <c r="L70" s="29" t="s">
        <v>84</v>
      </c>
    </row>
    <row r="71" spans="2:17" s="13" customFormat="1" ht="21.6" thickBot="1" x14ac:dyDescent="0.35">
      <c r="B71" s="22" t="s">
        <v>188</v>
      </c>
      <c r="C71" s="8">
        <v>20.25</v>
      </c>
      <c r="D71" s="2">
        <f>C71*E71</f>
        <v>0</v>
      </c>
      <c r="E71" s="51">
        <f>SUM(G71:L71)</f>
        <v>0</v>
      </c>
      <c r="F71" s="58" t="s">
        <v>190</v>
      </c>
      <c r="G71" s="30"/>
      <c r="H71" s="30"/>
      <c r="I71" s="30"/>
      <c r="J71" s="30"/>
      <c r="K71" s="30"/>
      <c r="L71" s="30"/>
    </row>
    <row r="72" spans="2:17" s="13" customFormat="1" ht="21.6" thickBot="1" x14ac:dyDescent="0.35">
      <c r="B72" s="3"/>
      <c r="C72" s="3"/>
      <c r="D72" s="3"/>
      <c r="E72" s="3"/>
      <c r="F72" s="3"/>
      <c r="G72" s="45"/>
      <c r="H72" s="44" t="s">
        <v>14</v>
      </c>
      <c r="I72" s="29" t="s">
        <v>15</v>
      </c>
      <c r="J72" s="29" t="s">
        <v>16</v>
      </c>
      <c r="K72" s="29" t="s">
        <v>17</v>
      </c>
    </row>
    <row r="73" spans="2:17" s="13" customFormat="1" ht="21.6" thickBot="1" x14ac:dyDescent="0.35">
      <c r="B73" s="22" t="s">
        <v>85</v>
      </c>
      <c r="C73" s="8">
        <v>23.625</v>
      </c>
      <c r="D73" s="2">
        <f t="shared" ref="D73" si="9">C73*E73</f>
        <v>0</v>
      </c>
      <c r="E73" s="51">
        <f>SUM(H73:K73)</f>
        <v>0</v>
      </c>
      <c r="F73" s="36" t="s">
        <v>86</v>
      </c>
      <c r="G73" s="46"/>
      <c r="H73" s="30"/>
      <c r="I73" s="30"/>
      <c r="J73" s="30"/>
      <c r="K73" s="30"/>
    </row>
    <row r="74" spans="2:17" s="11" customFormat="1" ht="6.6" x14ac:dyDescent="0.3"/>
    <row r="75" spans="2:17" s="13" customFormat="1" ht="21.6" thickBot="1" x14ac:dyDescent="0.35">
      <c r="B75" s="31" t="s">
        <v>87</v>
      </c>
      <c r="C75" s="15" t="s">
        <v>0</v>
      </c>
      <c r="D75" s="16" t="s">
        <v>10</v>
      </c>
      <c r="E75" s="50"/>
      <c r="F75" s="16" t="s">
        <v>19</v>
      </c>
      <c r="G75" s="47" t="s">
        <v>76</v>
      </c>
      <c r="H75" s="47" t="s">
        <v>77</v>
      </c>
      <c r="I75" s="47" t="s">
        <v>78</v>
      </c>
      <c r="J75" s="3"/>
      <c r="K75" s="3"/>
      <c r="L75" s="3"/>
      <c r="M75" s="3"/>
      <c r="N75" s="3"/>
      <c r="O75" s="3"/>
      <c r="P75" s="3"/>
      <c r="Q75" s="3"/>
    </row>
    <row r="76" spans="2:17" s="13" customFormat="1" ht="21.6" thickBot="1" x14ac:dyDescent="0.35">
      <c r="B76" s="22" t="s">
        <v>159</v>
      </c>
      <c r="C76" s="8">
        <v>148.5</v>
      </c>
      <c r="D76" s="2">
        <f>C76*E76</f>
        <v>0</v>
      </c>
      <c r="E76" s="51">
        <f>SUM(I76)</f>
        <v>0</v>
      </c>
      <c r="F76" s="43" t="s">
        <v>160</v>
      </c>
      <c r="G76" s="79"/>
      <c r="H76" s="80"/>
      <c r="I76" s="30"/>
    </row>
    <row r="77" spans="2:17" s="13" customFormat="1" ht="21.6" thickBot="1" x14ac:dyDescent="0.35">
      <c r="B77" s="22" t="s">
        <v>192</v>
      </c>
      <c r="C77" s="8">
        <v>47.25</v>
      </c>
      <c r="D77" s="2">
        <f>C77*E77</f>
        <v>0</v>
      </c>
      <c r="E77" s="51">
        <f>SUM(I77)</f>
        <v>0</v>
      </c>
      <c r="F77" s="36" t="s">
        <v>191</v>
      </c>
      <c r="G77" s="81"/>
      <c r="H77" s="82"/>
      <c r="I77" s="30"/>
    </row>
    <row r="78" spans="2:17" s="13" customFormat="1" ht="21.6" thickBot="1" x14ac:dyDescent="0.35">
      <c r="B78" s="22" t="s">
        <v>88</v>
      </c>
      <c r="C78" s="8">
        <v>25.987500000000001</v>
      </c>
      <c r="D78" s="2">
        <f t="shared" ref="D78:D79" si="10">C78*E78</f>
        <v>0</v>
      </c>
      <c r="E78" s="51">
        <f>SUM(G78:I78)</f>
        <v>0</v>
      </c>
      <c r="F78" s="43" t="s">
        <v>134</v>
      </c>
      <c r="G78" s="30"/>
      <c r="H78" s="30"/>
      <c r="I78" s="30"/>
    </row>
    <row r="79" spans="2:17" s="13" customFormat="1" ht="21.6" thickBot="1" x14ac:dyDescent="0.35">
      <c r="B79" s="22" t="s">
        <v>89</v>
      </c>
      <c r="C79" s="8">
        <v>16.200000000000003</v>
      </c>
      <c r="D79" s="2">
        <f t="shared" si="10"/>
        <v>0</v>
      </c>
      <c r="E79" s="51">
        <f>SUM(G79:I79)</f>
        <v>0</v>
      </c>
      <c r="F79" s="43" t="s">
        <v>161</v>
      </c>
      <c r="G79" s="30"/>
      <c r="H79" s="30"/>
      <c r="I79" s="30"/>
    </row>
    <row r="80" spans="2:17" s="11" customFormat="1" ht="6.6" x14ac:dyDescent="0.3"/>
    <row r="81" spans="2:17" s="32" customFormat="1" ht="18" hidden="1" x14ac:dyDescent="0.3">
      <c r="B81" s="78" t="s">
        <v>35</v>
      </c>
      <c r="C81" s="78"/>
      <c r="D81" s="78"/>
      <c r="E81" s="78"/>
      <c r="F81" s="78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2:17" s="11" customFormat="1" ht="6.6" hidden="1" x14ac:dyDescent="0.3"/>
    <row r="83" spans="2:17" s="13" customFormat="1" ht="21.6" thickBot="1" x14ac:dyDescent="0.35">
      <c r="B83" s="14" t="s">
        <v>24</v>
      </c>
      <c r="C83" s="15" t="s">
        <v>0</v>
      </c>
      <c r="D83" s="16" t="s">
        <v>10</v>
      </c>
      <c r="E83" s="50"/>
      <c r="F83" s="16" t="s">
        <v>25</v>
      </c>
      <c r="G83" s="39" t="s">
        <v>1</v>
      </c>
      <c r="H83" s="83" t="s">
        <v>91</v>
      </c>
      <c r="I83" s="84"/>
      <c r="J83" s="84"/>
      <c r="K83" s="84"/>
      <c r="L83" s="84"/>
      <c r="M83" s="84"/>
      <c r="N83" s="84"/>
      <c r="O83" s="84"/>
      <c r="P83" s="84"/>
      <c r="Q83" s="85"/>
    </row>
    <row r="84" spans="2:17" s="13" customFormat="1" ht="21.6" thickBot="1" x14ac:dyDescent="0.35">
      <c r="B84" s="52" t="s">
        <v>26</v>
      </c>
      <c r="C84" s="21">
        <v>0</v>
      </c>
      <c r="D84" s="2">
        <f>C84*G84</f>
        <v>0</v>
      </c>
      <c r="E84" s="51">
        <f>SUM(G84)</f>
        <v>0</v>
      </c>
      <c r="F84" s="53" t="s">
        <v>4</v>
      </c>
      <c r="G84" s="30"/>
      <c r="H84" s="64" t="s">
        <v>92</v>
      </c>
      <c r="I84" s="65"/>
      <c r="J84" s="65"/>
      <c r="K84" s="65"/>
      <c r="L84" s="65"/>
      <c r="M84" s="65"/>
      <c r="N84" s="65"/>
      <c r="O84" s="65"/>
      <c r="P84" s="65"/>
      <c r="Q84" s="66"/>
    </row>
    <row r="85" spans="2:17" s="13" customFormat="1" ht="21.6" thickBot="1" x14ac:dyDescent="0.35">
      <c r="B85" s="52" t="s">
        <v>23</v>
      </c>
      <c r="C85" s="21">
        <v>0</v>
      </c>
      <c r="D85" s="2">
        <f>C85*G85</f>
        <v>0</v>
      </c>
      <c r="E85" s="51">
        <f>SUM(G85)</f>
        <v>0</v>
      </c>
      <c r="F85" s="53" t="s">
        <v>4</v>
      </c>
      <c r="G85" s="30"/>
      <c r="H85" s="64" t="s">
        <v>93</v>
      </c>
      <c r="I85" s="65"/>
      <c r="J85" s="65"/>
      <c r="K85" s="65"/>
      <c r="L85" s="65"/>
      <c r="M85" s="65"/>
      <c r="N85" s="65"/>
      <c r="O85" s="65"/>
      <c r="P85" s="65"/>
      <c r="Q85" s="66"/>
    </row>
    <row r="86" spans="2:17" s="13" customFormat="1" ht="21.6" thickBot="1" x14ac:dyDescent="0.35">
      <c r="B86" s="52" t="s">
        <v>22</v>
      </c>
      <c r="C86" s="21">
        <v>0</v>
      </c>
      <c r="D86" s="2">
        <f>C86*G86</f>
        <v>0</v>
      </c>
      <c r="E86" s="51">
        <f>SUM(G86)</f>
        <v>0</v>
      </c>
      <c r="F86" s="53" t="s">
        <v>4</v>
      </c>
      <c r="G86" s="30"/>
      <c r="H86" s="64" t="s">
        <v>4</v>
      </c>
      <c r="I86" s="65"/>
      <c r="J86" s="65"/>
      <c r="K86" s="65"/>
      <c r="L86" s="65"/>
      <c r="M86" s="65"/>
      <c r="N86" s="65"/>
      <c r="O86" s="65"/>
      <c r="P86" s="65"/>
      <c r="Q86" s="66"/>
    </row>
    <row r="87" spans="2:17" s="13" customFormat="1" ht="21.6" thickBot="1" x14ac:dyDescent="0.35">
      <c r="B87" s="52" t="s">
        <v>20</v>
      </c>
      <c r="C87" s="21">
        <v>0</v>
      </c>
      <c r="D87" s="2">
        <f>C87*G87</f>
        <v>0</v>
      </c>
      <c r="E87" s="51">
        <f>SUM(G87)</f>
        <v>0</v>
      </c>
      <c r="F87" s="53" t="s">
        <v>4</v>
      </c>
      <c r="G87" s="30"/>
      <c r="H87" s="64" t="s">
        <v>4</v>
      </c>
      <c r="I87" s="65"/>
      <c r="J87" s="65"/>
      <c r="K87" s="65"/>
      <c r="L87" s="65"/>
      <c r="M87" s="65"/>
      <c r="N87" s="65"/>
      <c r="O87" s="65"/>
      <c r="P87" s="65"/>
      <c r="Q87" s="66"/>
    </row>
    <row r="88" spans="2:17" s="11" customFormat="1" ht="6.6" x14ac:dyDescent="0.3"/>
    <row r="89" spans="2:17" s="3" customFormat="1" ht="15.6" x14ac:dyDescent="0.3">
      <c r="B89" s="4" t="s">
        <v>206</v>
      </c>
      <c r="C89" s="10" t="s">
        <v>11</v>
      </c>
      <c r="D89" s="6" t="s">
        <v>27</v>
      </c>
      <c r="L89" s="1"/>
    </row>
    <row r="90" spans="2:17" s="3" customFormat="1" ht="15.6" x14ac:dyDescent="0.3">
      <c r="B90" s="5" t="s">
        <v>207</v>
      </c>
      <c r="C90" s="10" t="s">
        <v>12</v>
      </c>
      <c r="D90" s="26" t="s">
        <v>4</v>
      </c>
      <c r="L90" s="1"/>
    </row>
    <row r="91" spans="2:17" s="3" customFormat="1" ht="15.6" x14ac:dyDescent="0.3">
      <c r="B91" s="5" t="s">
        <v>5</v>
      </c>
      <c r="C91" s="86"/>
      <c r="D91" s="87"/>
      <c r="L91" s="1"/>
    </row>
    <row r="92" spans="2:17" s="3" customFormat="1" ht="15.6" x14ac:dyDescent="0.3">
      <c r="B92" s="5" t="s">
        <v>7</v>
      </c>
      <c r="C92" s="9" t="s">
        <v>2</v>
      </c>
      <c r="D92" s="2">
        <f>SUM(D8:D12,D15:D17,D22:D23,D26:D27,D30:D31,D33,D35:D38,D40,D42,D44:D45,D47:D50,D52,D54,D57:D58,D60:D62,D64,D66:D67,D69,D71,D73,D76:D79,D84:D87)</f>
        <v>0</v>
      </c>
      <c r="L92" s="1"/>
    </row>
    <row r="93" spans="2:17" s="3" customFormat="1" ht="15.6" x14ac:dyDescent="0.3">
      <c r="B93" s="5" t="s">
        <v>208</v>
      </c>
      <c r="C93" s="19" t="s">
        <v>3</v>
      </c>
      <c r="D93" s="27" t="s">
        <v>4</v>
      </c>
      <c r="L93" s="1"/>
    </row>
    <row r="94" spans="2:17" s="3" customFormat="1" ht="15.6" x14ac:dyDescent="0.3">
      <c r="B94" s="5" t="s">
        <v>209</v>
      </c>
      <c r="C94" s="9" t="s">
        <v>6</v>
      </c>
      <c r="D94" s="28">
        <f>10%*SUM(D92)</f>
        <v>0</v>
      </c>
      <c r="L94" s="1"/>
    </row>
    <row r="95" spans="2:17" s="3" customFormat="1" ht="15.6" x14ac:dyDescent="0.3">
      <c r="B95" s="49" t="s">
        <v>210</v>
      </c>
      <c r="C95" s="24" t="s">
        <v>8</v>
      </c>
      <c r="D95" s="2">
        <f>SUM(D92:D94)</f>
        <v>0</v>
      </c>
      <c r="L95" s="1"/>
    </row>
    <row r="96" spans="2:17" s="11" customFormat="1" ht="6.6" x14ac:dyDescent="0.3"/>
    <row r="97" spans="2:17" s="7" customFormat="1" ht="15.6" x14ac:dyDescent="0.3">
      <c r="B97" s="88" t="s">
        <v>13</v>
      </c>
      <c r="C97" s="89"/>
      <c r="D97" s="20" t="s">
        <v>4</v>
      </c>
      <c r="F97" s="3"/>
      <c r="G97" s="3"/>
      <c r="H97" s="3"/>
      <c r="I97" s="3"/>
      <c r="J97" s="3"/>
      <c r="K97" s="3"/>
      <c r="L97" s="1"/>
      <c r="M97" s="3"/>
      <c r="N97" s="3"/>
      <c r="O97" s="3"/>
      <c r="P97" s="3"/>
      <c r="Q97" s="3"/>
    </row>
    <row r="98" spans="2:17" s="7" customFormat="1" ht="16.2" thickBot="1" x14ac:dyDescent="0.35">
      <c r="B98" s="90" t="s">
        <v>203</v>
      </c>
      <c r="C98" s="91"/>
      <c r="D98" s="92"/>
      <c r="F98" s="3"/>
      <c r="G98" s="3"/>
      <c r="H98" s="3"/>
      <c r="I98" s="3"/>
      <c r="J98" s="3"/>
      <c r="K98" s="3"/>
      <c r="L98" s="1"/>
      <c r="M98" s="3"/>
      <c r="N98" s="3"/>
      <c r="O98" s="3"/>
      <c r="P98" s="3"/>
      <c r="Q98" s="3"/>
    </row>
    <row r="99" spans="2:17" s="7" customFormat="1" ht="15.6" x14ac:dyDescent="0.3">
      <c r="B99" s="25" t="s">
        <v>205</v>
      </c>
      <c r="C99" s="90" t="s">
        <v>204</v>
      </c>
      <c r="D99" s="92"/>
      <c r="F99" s="3"/>
      <c r="G99" s="3"/>
      <c r="H99" s="3"/>
      <c r="I99" s="3"/>
      <c r="J99" s="3"/>
      <c r="K99" s="3"/>
      <c r="L99" s="1"/>
      <c r="M99" s="3"/>
      <c r="N99" s="3"/>
      <c r="O99" s="3"/>
      <c r="P99" s="3"/>
      <c r="Q99" s="3"/>
    </row>
    <row r="100" spans="2:17" s="7" customFormat="1" ht="15.6" x14ac:dyDescent="0.3">
      <c r="B100" s="90" t="s">
        <v>9</v>
      </c>
      <c r="C100" s="91"/>
      <c r="D100" s="92"/>
      <c r="F100" s="3"/>
      <c r="G100" s="3"/>
      <c r="H100" s="3"/>
      <c r="I100" s="3"/>
      <c r="J100" s="3"/>
      <c r="K100" s="3"/>
      <c r="L100" s="1"/>
      <c r="M100" s="3"/>
      <c r="N100" s="3"/>
      <c r="O100" s="3"/>
      <c r="P100" s="3"/>
      <c r="Q100" s="3"/>
    </row>
    <row r="101" spans="2:17" s="59" customFormat="1" ht="6.6" x14ac:dyDescent="0.3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17" s="7" customFormat="1" ht="15.6" x14ac:dyDescent="0.3">
      <c r="B102" s="63" t="s">
        <v>165</v>
      </c>
      <c r="C102" s="63"/>
      <c r="D102" s="63"/>
      <c r="F102" s="3"/>
      <c r="G102" s="3"/>
      <c r="H102" s="3"/>
      <c r="I102" s="3"/>
      <c r="J102" s="3"/>
      <c r="K102" s="3"/>
      <c r="L102" s="1"/>
      <c r="M102" s="3"/>
      <c r="N102" s="3"/>
      <c r="O102" s="3"/>
      <c r="P102" s="3"/>
      <c r="Q102" s="3"/>
    </row>
    <row r="103" spans="2:17" s="7" customFormat="1" ht="15.6" x14ac:dyDescent="0.3">
      <c r="B103" s="63" t="s">
        <v>166</v>
      </c>
      <c r="C103" s="63"/>
      <c r="D103" s="63"/>
      <c r="L103" s="1"/>
    </row>
    <row r="104" spans="2:17" s="7" customFormat="1" ht="15.6" x14ac:dyDescent="0.3">
      <c r="B104" s="63" t="s">
        <v>167</v>
      </c>
      <c r="C104" s="63"/>
      <c r="D104" s="63"/>
      <c r="L104" s="1"/>
    </row>
    <row r="105" spans="2:17" s="7" customFormat="1" ht="15.6" x14ac:dyDescent="0.3">
      <c r="B105" s="63" t="s">
        <v>168</v>
      </c>
      <c r="C105" s="63"/>
      <c r="D105" s="63"/>
      <c r="L105" s="1"/>
    </row>
    <row r="106" spans="2:17" s="7" customFormat="1" ht="15.6" x14ac:dyDescent="0.3">
      <c r="B106" s="63" t="s">
        <v>169</v>
      </c>
      <c r="C106" s="63"/>
      <c r="D106" s="63"/>
      <c r="L106" s="1"/>
    </row>
    <row r="107" spans="2:17" s="7" customFormat="1" ht="15.6" x14ac:dyDescent="0.3">
      <c r="B107" s="100" t="s">
        <v>21</v>
      </c>
      <c r="C107" s="100"/>
      <c r="D107" s="100"/>
      <c r="L107" s="1"/>
    </row>
    <row r="108" spans="2:17" s="7" customFormat="1" ht="15.6" x14ac:dyDescent="0.3">
      <c r="B108" s="101" t="s">
        <v>170</v>
      </c>
      <c r="C108" s="101"/>
      <c r="D108" s="101"/>
      <c r="L108" s="1"/>
    </row>
    <row r="109" spans="2:17" s="7" customFormat="1" ht="15.6" x14ac:dyDescent="0.3">
      <c r="B109" s="101" t="s">
        <v>166</v>
      </c>
      <c r="C109" s="101"/>
      <c r="D109" s="101"/>
      <c r="L109" s="1"/>
    </row>
    <row r="110" spans="2:17" s="7" customFormat="1" ht="15.6" x14ac:dyDescent="0.3">
      <c r="B110" s="101"/>
      <c r="C110" s="101"/>
      <c r="D110" s="101"/>
      <c r="L110" s="1"/>
    </row>
    <row r="111" spans="2:17" s="7" customFormat="1" ht="15.6" x14ac:dyDescent="0.3">
      <c r="B111" s="101"/>
      <c r="C111" s="101"/>
      <c r="D111" s="101"/>
      <c r="L111" s="1"/>
    </row>
    <row r="112" spans="2:17" s="7" customFormat="1" ht="15.6" x14ac:dyDescent="0.3">
      <c r="B112" s="98" t="s">
        <v>171</v>
      </c>
      <c r="C112" s="98"/>
      <c r="D112" s="98"/>
      <c r="L112" s="1"/>
    </row>
    <row r="113" spans="2:12" s="7" customFormat="1" ht="15.6" x14ac:dyDescent="0.3">
      <c r="B113" s="99" t="s">
        <v>172</v>
      </c>
      <c r="C113" s="99"/>
      <c r="D113" s="99"/>
      <c r="L113" s="1"/>
    </row>
    <row r="114" spans="2:12" s="7" customFormat="1" ht="15.6" x14ac:dyDescent="0.3">
      <c r="B114" s="100" t="s">
        <v>28</v>
      </c>
      <c r="C114" s="100"/>
      <c r="D114" s="100"/>
      <c r="L114" s="1"/>
    </row>
    <row r="115" spans="2:12" s="7" customFormat="1" ht="15.6" x14ac:dyDescent="0.3">
      <c r="B115" s="97" t="s">
        <v>164</v>
      </c>
      <c r="C115" s="97"/>
      <c r="D115" s="97"/>
      <c r="L115" s="1"/>
    </row>
  </sheetData>
  <mergeCells count="44">
    <mergeCell ref="F36:K36"/>
    <mergeCell ref="R36:W36"/>
    <mergeCell ref="F49:Q49"/>
    <mergeCell ref="F54:K54"/>
    <mergeCell ref="B115:D115"/>
    <mergeCell ref="B112:D112"/>
    <mergeCell ref="B113:D113"/>
    <mergeCell ref="B114:D114"/>
    <mergeCell ref="B104:D104"/>
    <mergeCell ref="B111:D111"/>
    <mergeCell ref="B106:D106"/>
    <mergeCell ref="B107:D107"/>
    <mergeCell ref="B108:D108"/>
    <mergeCell ref="B109:D109"/>
    <mergeCell ref="B110:D110"/>
    <mergeCell ref="B105:D105"/>
    <mergeCell ref="H84:Q84"/>
    <mergeCell ref="B102:D102"/>
    <mergeCell ref="C91:D91"/>
    <mergeCell ref="B97:C97"/>
    <mergeCell ref="B98:D98"/>
    <mergeCell ref="C99:D99"/>
    <mergeCell ref="B100:D100"/>
    <mergeCell ref="B103:D103"/>
    <mergeCell ref="H85:Q85"/>
    <mergeCell ref="H86:Q86"/>
    <mergeCell ref="H87:Q87"/>
    <mergeCell ref="R16:W16"/>
    <mergeCell ref="F16:K16"/>
    <mergeCell ref="B19:B21"/>
    <mergeCell ref="C19:F19"/>
    <mergeCell ref="C20:F20"/>
    <mergeCell ref="F48:K48"/>
    <mergeCell ref="F27:K27"/>
    <mergeCell ref="R30:W30"/>
    <mergeCell ref="F31:Q31"/>
    <mergeCell ref="B81:F81"/>
    <mergeCell ref="G76:H77"/>
    <mergeCell ref="H83:Q83"/>
    <mergeCell ref="B1:W1"/>
    <mergeCell ref="B2:W2"/>
    <mergeCell ref="B3:W3"/>
    <mergeCell ref="B4:W4"/>
    <mergeCell ref="B5:W5"/>
  </mergeCells>
  <phoneticPr fontId="25" type="noConversion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NIKE PRICING &amp;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Amelia Harding</cp:lastModifiedBy>
  <cp:lastPrinted>2022-04-26T02:23:25Z</cp:lastPrinted>
  <dcterms:created xsi:type="dcterms:W3CDTF">2019-02-22T02:24:49Z</dcterms:created>
  <dcterms:modified xsi:type="dcterms:W3CDTF">2022-05-26T00:35:10Z</dcterms:modified>
</cp:coreProperties>
</file>